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60" activeTab="0"/>
  </bookViews>
  <sheets>
    <sheet name="Nyckeltal vårdproc  inkl kvoter" sheetId="1" r:id="rId1"/>
    <sheet name="Kataraktdiagram" sheetId="2" r:id="rId2"/>
    <sheet name="Glaukomdiagram" sheetId="3" r:id="rId3"/>
    <sheet name="Diabetesdiagram" sheetId="4" r:id="rId4"/>
    <sheet name="Maculadiagram" sheetId="5" r:id="rId5"/>
    <sheet name="Nyckeltal att fylla i" sheetId="6" state="hidden" r:id="rId6"/>
  </sheets>
  <externalReferences>
    <externalReference r:id="rId9"/>
    <externalReference r:id="rId10"/>
  </externalReferences>
  <definedNames>
    <definedName name="Scenarie">'[2]PANEL'!$B$2</definedName>
    <definedName name="solver_lin" hidden="1">0</definedName>
    <definedName name="solver_num" hidden="1">0</definedName>
    <definedName name="solver_opt" localSheetId="0" hidden="1">'[1]Kalkyl'!#REF!</definedName>
    <definedName name="solver_opt" hidden="1">'[1]Kalkyl'!#REF!</definedName>
    <definedName name="solver_typ" hidden="1">1</definedName>
    <definedName name="solver_val" hidden="1">0</definedName>
    <definedName name="Sup">'[2]PANEL'!$B$3</definedName>
    <definedName name="Utfall">'[2]PANEL'!$B$5</definedName>
    <definedName name="_xlnm.Print_Area" localSheetId="5">'Nyckeltal att fylla i'!$A$1:$O$38</definedName>
    <definedName name="_xlnm.Print_Area" localSheetId="0">'Nyckeltal vårdproc  inkl kvoter'!$A$1:$N$55</definedName>
  </definedNames>
  <calcPr fullCalcOnLoad="1"/>
</workbook>
</file>

<file path=xl/comments1.xml><?xml version="1.0" encoding="utf-8"?>
<comments xmlns="http://schemas.openxmlformats.org/spreadsheetml/2006/main">
  <authors>
    <author>Sanna Einarsson</author>
    <author>Fernholm Catrin</author>
  </authors>
  <commentList>
    <comment ref="D41" authorId="0">
      <text>
        <r>
          <rPr>
            <b/>
            <sz val="9"/>
            <rFont val="Tahoma"/>
            <family val="2"/>
          </rPr>
          <t>Sanna Einarsson:</t>
        </r>
        <r>
          <rPr>
            <sz val="9"/>
            <rFont val="Tahoma"/>
            <family val="2"/>
          </rPr>
          <t xml:space="preserve">
OBS denna parameter hette "Nya patienter antiVEGF" tidigare</t>
        </r>
      </text>
    </comment>
    <comment ref="H17" authorId="1">
      <text>
        <r>
          <rPr>
            <b/>
            <sz val="11"/>
            <rFont val="Tahoma"/>
            <family val="0"/>
          </rPr>
          <t>Fernholm Catrin:</t>
        </r>
        <r>
          <rPr>
            <sz val="11"/>
            <rFont val="Tahoma"/>
            <family val="0"/>
          </rPr>
          <t xml:space="preserve">
Av antal genomförda operationer</t>
        </r>
      </text>
    </comment>
  </commentList>
</comments>
</file>

<file path=xl/comments6.xml><?xml version="1.0" encoding="utf-8"?>
<comments xmlns="http://schemas.openxmlformats.org/spreadsheetml/2006/main">
  <authors>
    <author>Sanna Einarsson</author>
    <author>Eklund Karin</author>
    <author>Fernholm Catrin</author>
  </authors>
  <commentList>
    <comment ref="D22" authorId="0">
      <text>
        <r>
          <rPr>
            <b/>
            <sz val="9"/>
            <rFont val="Tahoma"/>
            <family val="2"/>
          </rPr>
          <t>Sanna Einarsson:</t>
        </r>
        <r>
          <rPr>
            <sz val="9"/>
            <rFont val="Tahoma"/>
            <family val="2"/>
          </rPr>
          <t xml:space="preserve">
OBS denna parameter hette "Nya patienter antiVEGF" tidigare</t>
        </r>
      </text>
    </comment>
    <comment ref="D8" authorId="0">
      <text>
        <r>
          <rPr>
            <b/>
            <sz val="9"/>
            <rFont val="Tahoma"/>
            <family val="2"/>
          </rPr>
          <t>Sanna Einarsson:</t>
        </r>
        <r>
          <rPr>
            <sz val="9"/>
            <rFont val="Tahoma"/>
            <family val="2"/>
          </rPr>
          <t xml:space="preserve">
704 st
</t>
        </r>
      </text>
    </comment>
    <comment ref="H7" authorId="0">
      <text>
        <r>
          <rPr>
            <b/>
            <sz val="9"/>
            <rFont val="Tahoma"/>
            <family val="2"/>
          </rPr>
          <t>Sanna Einarsson:</t>
        </r>
        <r>
          <rPr>
            <sz val="9"/>
            <rFont val="Tahoma"/>
            <family val="2"/>
          </rPr>
          <t xml:space="preserve">
2 st</t>
        </r>
      </text>
    </comment>
    <comment ref="H8" authorId="0">
      <text>
        <r>
          <rPr>
            <b/>
            <sz val="9"/>
            <rFont val="Tahoma"/>
            <family val="2"/>
          </rPr>
          <t>Sanna Einarsson:</t>
        </r>
        <r>
          <rPr>
            <sz val="9"/>
            <rFont val="Tahoma"/>
            <family val="2"/>
          </rPr>
          <t xml:space="preserve">
12 st</t>
        </r>
      </text>
    </comment>
    <comment ref="F37" authorId="1">
      <text>
        <r>
          <rPr>
            <b/>
            <sz val="9"/>
            <rFont val="Tahoma"/>
            <family val="2"/>
          </rPr>
          <t>Eklund Karin:</t>
        </r>
        <r>
          <rPr>
            <sz val="9"/>
            <rFont val="Tahoma"/>
            <family val="2"/>
          </rPr>
          <t xml:space="preserve">
Görs inte</t>
        </r>
      </text>
    </comment>
    <comment ref="B19" authorId="2">
      <text>
        <r>
          <rPr>
            <b/>
            <sz val="11"/>
            <rFont val="Tahoma"/>
            <family val="2"/>
          </rPr>
          <t>Fernholm Catrin:</t>
        </r>
        <r>
          <rPr>
            <sz val="11"/>
            <rFont val="Tahoma"/>
            <family val="2"/>
          </rPr>
          <t xml:space="preserve">
Har ej registrerats rätt
</t>
        </r>
      </text>
    </comment>
    <comment ref="B20" authorId="2">
      <text>
        <r>
          <rPr>
            <b/>
            <sz val="11"/>
            <rFont val="Tahoma"/>
            <family val="2"/>
          </rPr>
          <t>Fernholm Catrin:</t>
        </r>
        <r>
          <rPr>
            <sz val="11"/>
            <rFont val="Tahoma"/>
            <family val="2"/>
          </rPr>
          <t xml:space="preserve">
Har ej registrerats rätt
</t>
        </r>
      </text>
    </comment>
  </commentList>
</comments>
</file>

<file path=xl/sharedStrings.xml><?xml version="1.0" encoding="utf-8"?>
<sst xmlns="http://schemas.openxmlformats.org/spreadsheetml/2006/main" count="207" uniqueCount="83">
  <si>
    <t>Perspektiv - Mått</t>
  </si>
  <si>
    <t>Nyckeltalsrapport : Ögonklinikerna</t>
  </si>
  <si>
    <t>Jönköping</t>
  </si>
  <si>
    <t>Eksjö</t>
  </si>
  <si>
    <t>Värnamo</t>
  </si>
  <si>
    <t xml:space="preserve">Katarakt   </t>
  </si>
  <si>
    <t>Kalmar</t>
  </si>
  <si>
    <t>Västervik</t>
  </si>
  <si>
    <t>Vrinnevi</t>
  </si>
  <si>
    <t>Linköping</t>
  </si>
  <si>
    <t>Visus&lt;0,5 före op</t>
  </si>
  <si>
    <t>Kommunikation</t>
  </si>
  <si>
    <t>Glaukom</t>
  </si>
  <si>
    <t>Diabetes</t>
  </si>
  <si>
    <t>Macula</t>
  </si>
  <si>
    <t>Sydöstra sjukvårdsregionen</t>
  </si>
  <si>
    <t>Visus=&gt;0,5 efter op</t>
  </si>
  <si>
    <t>Syncentral</t>
  </si>
  <si>
    <t>Syncentral AMD</t>
  </si>
  <si>
    <t>Antal laserbeh</t>
  </si>
  <si>
    <t>Nya pat antiVEGF</t>
  </si>
  <si>
    <t>Antal beh antiVEGF</t>
  </si>
  <si>
    <t>Unika pat antiVEGF</t>
  </si>
  <si>
    <t>Nya H 40.1 +AC043</t>
  </si>
  <si>
    <t>Antal maculavitrektomier</t>
  </si>
  <si>
    <t>Antal diabetesvitrektomier</t>
  </si>
  <si>
    <t>SF/ny patient och år</t>
  </si>
  <si>
    <t>Antal kataraktop</t>
  </si>
  <si>
    <t>Befolkning</t>
  </si>
  <si>
    <t>Antal kataraktop per 1000 inv</t>
  </si>
  <si>
    <t>Antal laserbeh per 1000 inv</t>
  </si>
  <si>
    <t>Nya H 40.1 +AC043 per 1000 inv</t>
  </si>
  <si>
    <t>Nya pat antiVEGF per 1000 inv</t>
  </si>
  <si>
    <t>katarakt</t>
  </si>
  <si>
    <t>glaukom</t>
  </si>
  <si>
    <t>diabetes</t>
  </si>
  <si>
    <t>macula</t>
  </si>
  <si>
    <t>År 18</t>
  </si>
  <si>
    <t>Ej deltagit i Mars-studien</t>
  </si>
  <si>
    <t>Summa</t>
  </si>
  <si>
    <t>År 19</t>
  </si>
  <si>
    <t>Tid mellan 1:a kontakt och behandling</t>
  </si>
  <si>
    <t>Antal inkomna vårdbegäran/remisser</t>
  </si>
  <si>
    <t>Från optiker</t>
  </si>
  <si>
    <t>Från optiker per 1000 inv</t>
  </si>
  <si>
    <t>Från andra avsändare</t>
  </si>
  <si>
    <t>Från andra avsändare per 1000 inv</t>
  </si>
  <si>
    <t>Totalt inkomna</t>
  </si>
  <si>
    <t>Totalt per 1000 inv</t>
  </si>
  <si>
    <t>Antal accepterade vårdbegäran/remiss</t>
  </si>
  <si>
    <t>Antal genomföra nb, läkare</t>
  </si>
  <si>
    <t>Antal genomförda nb, annan vårdg.</t>
  </si>
  <si>
    <t>Antal genomförda åb, läkare</t>
  </si>
  <si>
    <t>Summa genomförda nb</t>
  </si>
  <si>
    <t>Summa genomförda åb</t>
  </si>
  <si>
    <t>Antal genomförda åb, annan vårdg.</t>
  </si>
  <si>
    <t>Inflöde och produktion nb/åb</t>
  </si>
  <si>
    <t>Produktion behandling/operation</t>
  </si>
  <si>
    <t>Antal genomföra behandlingar</t>
  </si>
  <si>
    <t>Region Östergötland</t>
  </si>
  <si>
    <t>Total per 1000 inv</t>
  </si>
  <si>
    <t>Varav antal anti-VEGF injektioner</t>
  </si>
  <si>
    <t>Antal genomförda operationer</t>
  </si>
  <si>
    <t>Varav genomförda operationer i narkos</t>
  </si>
  <si>
    <t>Varav antal ögon opererade 
för katarakt</t>
  </si>
  <si>
    <t>Visus&lt;0,5 före op (antal)</t>
  </si>
  <si>
    <t>Visus=&gt;0,5 efter op (Mars-studien procent)</t>
  </si>
  <si>
    <t>Visus=&gt;0,5 efter op (Antal)</t>
  </si>
  <si>
    <t>Varav antal vitrektomier i narkos</t>
  </si>
  <si>
    <t>Varav antal vitrektomier, lokala</t>
  </si>
  <si>
    <t>ej aktuellt</t>
  </si>
  <si>
    <t>Varav antal genomförda vitrektomier</t>
  </si>
  <si>
    <t>Total per 1000 iniv</t>
  </si>
  <si>
    <t>Totalt inkomna till privata vårdgivare</t>
  </si>
  <si>
    <t>Visus&lt;0,5 före op (procent)</t>
  </si>
  <si>
    <t>Kommunikation (Komplikation)</t>
  </si>
  <si>
    <t>iu</t>
  </si>
  <si>
    <t>23.32% (andel som ser uncer 0.5 på bästa ögatpreop)</t>
  </si>
  <si>
    <t>80% (beräknat på 4 pat?)</t>
  </si>
  <si>
    <t>2.49%</t>
  </si>
  <si>
    <t xml:space="preserve">33 st inom 15d. 16 st inom 15-10d, 16 st inom 31-60d, 3 st över 60d </t>
  </si>
  <si>
    <t>20 dagar</t>
  </si>
  <si>
    <t>&lt;15 dagar från beslutsdatum till behandling</t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</si>
</sst>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%"/>
    <numFmt numFmtId="167" formatCode="0.0"/>
    <numFmt numFmtId="168" formatCode="#,##0.0"/>
    <numFmt numFmtId="169" formatCode="#,##0;[Red]&quot;-&quot;#,##0"/>
    <numFmt numFmtId="170" formatCode="mmmm\ /yy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  <numFmt numFmtId="175" formatCode="0000\-00\-00"/>
    <numFmt numFmtId="176" formatCode="0.0000"/>
    <numFmt numFmtId="177" formatCode="mmm\-dd"/>
    <numFmt numFmtId="178" formatCode="mmm/dd"/>
    <numFmt numFmtId="179" formatCode="0.0000000"/>
    <numFmt numFmtId="180" formatCode="0.000000"/>
    <numFmt numFmtId="181" formatCode="0.00000"/>
    <numFmt numFmtId="182" formatCode="0.000"/>
    <numFmt numFmtId="183" formatCode="0.00000000"/>
    <numFmt numFmtId="184" formatCode="mmmm"/>
    <numFmt numFmtId="185" formatCode="[$-41D]&quot;den &quot;d\ mmmm\ yyyy"/>
    <numFmt numFmtId="186" formatCode="[$-41D]mmm/yy;@"/>
    <numFmt numFmtId="187" formatCode="mmm/yyyy"/>
    <numFmt numFmtId="188" formatCode="##0"/>
    <numFmt numFmtId="189" formatCode="0.000%"/>
    <numFmt numFmtId="190" formatCode="#,##0.0000"/>
    <numFmt numFmtId="191" formatCode="_-* #,##0\ _k_r_-;\-* #,##0\ _k_r_-;_-* &quot;-&quot;??\ _k_r_-;_-@_-"/>
    <numFmt numFmtId="192" formatCode="000"/>
    <numFmt numFmtId="193" formatCode="00"/>
    <numFmt numFmtId="194" formatCode="[$-41D]mmmm\ /yy;@"/>
    <numFmt numFmtId="195" formatCode="0.0000%"/>
    <numFmt numFmtId="196" formatCode="_-* #,##0.0\ _k_r_-;\-* #,##0.0\ _k_r_-;_-* &quot;-&quot;??\ _k_r_-;_-@_-"/>
    <numFmt numFmtId="197" formatCode="_-* #,##0.000\ _k_r_-;\-* #,##0.000\ _k_r_-;_-* &quot;-&quot;??\ _k_r_-;_-@_-"/>
    <numFmt numFmtId="198" formatCode="_-* #,##0.0000\ _k_r_-;\-* #,##0.0000\ _k_r_-;_-* &quot;-&quot;??\ _k_r_-;_-@_-"/>
    <numFmt numFmtId="199" formatCode="0.000000000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1" applyNumberFormat="0" applyFont="0" applyAlignment="0" applyProtection="0"/>
    <xf numFmtId="0" fontId="43" fillId="20" borderId="2" applyNumberFormat="0" applyAlignment="0" applyProtection="0"/>
    <xf numFmtId="0" fontId="44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2" applyNumberFormat="0" applyAlignment="0" applyProtection="0"/>
    <xf numFmtId="169" fontId="3" fillId="0" borderId="0" applyFont="0" applyFill="0" applyBorder="0" applyAlignment="0" applyProtection="0"/>
    <xf numFmtId="0" fontId="48" fillId="30" borderId="3" applyNumberFormat="0" applyAlignment="0" applyProtection="0"/>
    <xf numFmtId="0" fontId="49" fillId="0" borderId="4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169" fontId="4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5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1" xfId="0" applyFont="1" applyFill="1" applyBorder="1" applyAlignment="1">
      <alignment/>
    </xf>
    <xf numFmtId="0" fontId="8" fillId="32" borderId="12" xfId="0" applyFont="1" applyFill="1" applyBorder="1" applyAlignment="1">
      <alignment/>
    </xf>
    <xf numFmtId="0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right" vertical="top"/>
    </xf>
    <xf numFmtId="0" fontId="9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/>
    </xf>
    <xf numFmtId="17" fontId="8" fillId="4" borderId="11" xfId="0" applyNumberFormat="1" applyFont="1" applyFill="1" applyBorder="1" applyAlignment="1">
      <alignment horizontal="center"/>
    </xf>
    <xf numFmtId="17" fontId="8" fillId="33" borderId="11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left" vertical="top"/>
    </xf>
    <xf numFmtId="0" fontId="10" fillId="4" borderId="0" xfId="53" applyNumberFormat="1" applyFont="1" applyFill="1" applyBorder="1" applyAlignment="1">
      <alignment vertical="top"/>
    </xf>
    <xf numFmtId="0" fontId="10" fillId="33" borderId="12" xfId="53" applyNumberFormat="1" applyFont="1" applyFill="1" applyBorder="1" applyAlignment="1">
      <alignment vertical="top"/>
    </xf>
    <xf numFmtId="0" fontId="10" fillId="33" borderId="12" xfId="0" applyNumberFormat="1" applyFont="1" applyFill="1" applyBorder="1" applyAlignment="1">
      <alignment vertical="top"/>
    </xf>
    <xf numFmtId="0" fontId="10" fillId="4" borderId="12" xfId="0" applyNumberFormat="1" applyFont="1" applyFill="1" applyBorder="1" applyAlignment="1">
      <alignment vertical="top"/>
    </xf>
    <xf numFmtId="3" fontId="10" fillId="34" borderId="13" xfId="0" applyNumberFormat="1" applyFont="1" applyFill="1" applyBorder="1" applyAlignment="1">
      <alignment horizontal="left" vertical="top"/>
    </xf>
    <xf numFmtId="0" fontId="10" fillId="34" borderId="14" xfId="0" applyNumberFormat="1" applyFont="1" applyFill="1" applyBorder="1" applyAlignment="1">
      <alignment vertical="top"/>
    </xf>
    <xf numFmtId="166" fontId="10" fillId="34" borderId="14" xfId="0" applyNumberFormat="1" applyFont="1" applyFill="1" applyBorder="1" applyAlignment="1">
      <alignment vertical="top"/>
    </xf>
    <xf numFmtId="10" fontId="10" fillId="34" borderId="14" xfId="0" applyNumberFormat="1" applyFont="1" applyFill="1" applyBorder="1" applyAlignment="1">
      <alignment vertical="top"/>
    </xf>
    <xf numFmtId="0" fontId="8" fillId="32" borderId="15" xfId="0" applyFont="1" applyFill="1" applyBorder="1" applyAlignment="1">
      <alignment/>
    </xf>
    <xf numFmtId="0" fontId="8" fillId="32" borderId="11" xfId="0" applyFont="1" applyFill="1" applyBorder="1" applyAlignment="1">
      <alignment/>
    </xf>
    <xf numFmtId="0" fontId="10" fillId="4" borderId="12" xfId="53" applyNumberFormat="1" applyFont="1" applyFill="1" applyBorder="1" applyAlignment="1">
      <alignment vertical="top"/>
    </xf>
    <xf numFmtId="0" fontId="10" fillId="4" borderId="10" xfId="53" applyNumberFormat="1" applyFont="1" applyFill="1" applyBorder="1" applyAlignment="1">
      <alignment vertical="top"/>
    </xf>
    <xf numFmtId="3" fontId="9" fillId="0" borderId="13" xfId="0" applyNumberFormat="1" applyFont="1" applyFill="1" applyBorder="1" applyAlignment="1">
      <alignment horizontal="left" vertical="top"/>
    </xf>
    <xf numFmtId="0" fontId="9" fillId="4" borderId="13" xfId="0" applyNumberFormat="1" applyFont="1" applyFill="1" applyBorder="1" applyAlignment="1">
      <alignment horizontal="right" vertical="top"/>
    </xf>
    <xf numFmtId="0" fontId="9" fillId="33" borderId="13" xfId="0" applyNumberFormat="1" applyFont="1" applyFill="1" applyBorder="1" applyAlignment="1">
      <alignment horizontal="right" vertical="top"/>
    </xf>
    <xf numFmtId="0" fontId="9" fillId="0" borderId="16" xfId="0" applyNumberFormat="1" applyFont="1" applyFill="1" applyBorder="1" applyAlignment="1">
      <alignment horizontal="right" vertical="top"/>
    </xf>
    <xf numFmtId="0" fontId="9" fillId="0" borderId="0" xfId="0" applyNumberFormat="1" applyFont="1" applyFill="1" applyBorder="1" applyAlignment="1">
      <alignment horizontal="right" vertical="top"/>
    </xf>
    <xf numFmtId="3" fontId="9" fillId="0" borderId="12" xfId="0" applyNumberFormat="1" applyFont="1" applyFill="1" applyBorder="1" applyAlignment="1">
      <alignment horizontal="left" vertical="top"/>
    </xf>
    <xf numFmtId="0" fontId="9" fillId="4" borderId="12" xfId="0" applyNumberFormat="1" applyFont="1" applyFill="1" applyBorder="1" applyAlignment="1">
      <alignment horizontal="right" vertical="top"/>
    </xf>
    <xf numFmtId="0" fontId="9" fillId="33" borderId="12" xfId="0" applyNumberFormat="1" applyFont="1" applyFill="1" applyBorder="1" applyAlignment="1">
      <alignment horizontal="right" vertical="top"/>
    </xf>
    <xf numFmtId="3" fontId="9" fillId="0" borderId="15" xfId="0" applyNumberFormat="1" applyFont="1" applyFill="1" applyBorder="1" applyAlignment="1">
      <alignment horizontal="left" vertical="top"/>
    </xf>
    <xf numFmtId="9" fontId="9" fillId="0" borderId="13" xfId="0" applyNumberFormat="1" applyFont="1" applyFill="1" applyBorder="1" applyAlignment="1">
      <alignment/>
    </xf>
    <xf numFmtId="9" fontId="9" fillId="0" borderId="15" xfId="0" applyNumberFormat="1" applyFont="1" applyFill="1" applyBorder="1" applyAlignment="1">
      <alignment/>
    </xf>
    <xf numFmtId="0" fontId="9" fillId="4" borderId="15" xfId="0" applyNumberFormat="1" applyFont="1" applyFill="1" applyBorder="1" applyAlignment="1">
      <alignment horizontal="right" vertical="top"/>
    </xf>
    <xf numFmtId="0" fontId="9" fillId="33" borderId="15" xfId="0" applyNumberFormat="1" applyFont="1" applyFill="1" applyBorder="1" applyAlignment="1">
      <alignment horizontal="right" vertical="top"/>
    </xf>
    <xf numFmtId="3" fontId="9" fillId="34" borderId="13" xfId="0" applyNumberFormat="1" applyFont="1" applyFill="1" applyBorder="1" applyAlignment="1">
      <alignment horizontal="left" vertical="top"/>
    </xf>
    <xf numFmtId="0" fontId="9" fillId="34" borderId="14" xfId="0" applyNumberFormat="1" applyFont="1" applyFill="1" applyBorder="1" applyAlignment="1">
      <alignment horizontal="right" vertical="top"/>
    </xf>
    <xf numFmtId="3" fontId="9" fillId="34" borderId="0" xfId="0" applyNumberFormat="1" applyFont="1" applyFill="1" applyAlignment="1">
      <alignment/>
    </xf>
    <xf numFmtId="0" fontId="9" fillId="34" borderId="0" xfId="0" applyNumberFormat="1" applyFont="1" applyFill="1" applyBorder="1" applyAlignment="1">
      <alignment horizontal="right" vertical="top"/>
    </xf>
    <xf numFmtId="0" fontId="9" fillId="34" borderId="0" xfId="0" applyNumberFormat="1" applyFont="1" applyFill="1" applyBorder="1" applyAlignment="1" quotePrefix="1">
      <alignment horizontal="right" vertical="top"/>
    </xf>
    <xf numFmtId="0" fontId="9" fillId="34" borderId="0" xfId="0" applyNumberFormat="1" applyFont="1" applyFill="1" applyBorder="1" applyAlignment="1">
      <alignment vertical="top"/>
    </xf>
    <xf numFmtId="3" fontId="9" fillId="34" borderId="17" xfId="0" applyNumberFormat="1" applyFont="1" applyFill="1" applyBorder="1" applyAlignment="1">
      <alignment/>
    </xf>
    <xf numFmtId="0" fontId="9" fillId="4" borderId="0" xfId="0" applyNumberFormat="1" applyFont="1" applyFill="1" applyBorder="1" applyAlignment="1">
      <alignment horizontal="right" vertical="top"/>
    </xf>
    <xf numFmtId="0" fontId="9" fillId="4" borderId="0" xfId="0" applyNumberFormat="1" applyFont="1" applyFill="1" applyBorder="1" applyAlignment="1">
      <alignment vertical="top"/>
    </xf>
    <xf numFmtId="0" fontId="9" fillId="33" borderId="12" xfId="0" applyNumberFormat="1" applyFont="1" applyFill="1" applyBorder="1" applyAlignment="1">
      <alignment vertical="top"/>
    </xf>
    <xf numFmtId="0" fontId="9" fillId="33" borderId="0" xfId="0" applyNumberFormat="1" applyFont="1" applyFill="1" applyBorder="1" applyAlignment="1" quotePrefix="1">
      <alignment horizontal="right" vertical="top"/>
    </xf>
    <xf numFmtId="9" fontId="10" fillId="0" borderId="13" xfId="0" applyNumberFormat="1" applyFont="1" applyFill="1" applyBorder="1" applyAlignment="1">
      <alignment/>
    </xf>
    <xf numFmtId="9" fontId="10" fillId="0" borderId="15" xfId="0" applyNumberFormat="1" applyFont="1" applyFill="1" applyBorder="1" applyAlignment="1">
      <alignment/>
    </xf>
    <xf numFmtId="0" fontId="9" fillId="4" borderId="12" xfId="0" applyNumberFormat="1" applyFont="1" applyFill="1" applyBorder="1" applyAlignment="1">
      <alignment vertical="top"/>
    </xf>
    <xf numFmtId="0" fontId="9" fillId="4" borderId="13" xfId="0" applyNumberFormat="1" applyFont="1" applyFill="1" applyBorder="1" applyAlignment="1">
      <alignment vertical="top"/>
    </xf>
    <xf numFmtId="0" fontId="9" fillId="4" borderId="0" xfId="0" applyNumberFormat="1" applyFont="1" applyFill="1" applyBorder="1" applyAlignment="1" quotePrefix="1">
      <alignment horizontal="right" vertical="top"/>
    </xf>
    <xf numFmtId="0" fontId="9" fillId="4" borderId="10" xfId="0" applyNumberFormat="1" applyFont="1" applyFill="1" applyBorder="1" applyAlignment="1" quotePrefix="1">
      <alignment horizontal="right" vertical="top"/>
    </xf>
    <xf numFmtId="0" fontId="5" fillId="0" borderId="0" xfId="0" applyFont="1" applyAlignment="1">
      <alignment/>
    </xf>
    <xf numFmtId="166" fontId="10" fillId="33" borderId="0" xfId="53" applyNumberFormat="1" applyFont="1" applyFill="1" applyBorder="1" applyAlignment="1">
      <alignment vertical="top"/>
    </xf>
    <xf numFmtId="166" fontId="10" fillId="33" borderId="0" xfId="0" applyNumberFormat="1" applyFont="1" applyFill="1" applyBorder="1" applyAlignment="1">
      <alignment vertical="top"/>
    </xf>
    <xf numFmtId="166" fontId="10" fillId="4" borderId="12" xfId="53" applyNumberFormat="1" applyFont="1" applyFill="1" applyBorder="1" applyAlignment="1">
      <alignment vertical="top"/>
    </xf>
    <xf numFmtId="166" fontId="10" fillId="4" borderId="15" xfId="0" applyNumberFormat="1" applyFont="1" applyFill="1" applyBorder="1" applyAlignment="1">
      <alignment vertical="top"/>
    </xf>
    <xf numFmtId="10" fontId="10" fillId="4" borderId="13" xfId="53" applyNumberFormat="1" applyFont="1" applyFill="1" applyBorder="1" applyAlignment="1">
      <alignment vertical="top"/>
    </xf>
    <xf numFmtId="10" fontId="10" fillId="4" borderId="12" xfId="53" applyNumberFormat="1" applyFont="1" applyFill="1" applyBorder="1" applyAlignment="1">
      <alignment vertical="top"/>
    </xf>
    <xf numFmtId="10" fontId="10" fillId="4" borderId="15" xfId="53" applyNumberFormat="1" applyFont="1" applyFill="1" applyBorder="1" applyAlignment="1">
      <alignment vertical="top"/>
    </xf>
    <xf numFmtId="10" fontId="10" fillId="4" borderId="15" xfId="0" applyNumberFormat="1" applyFont="1" applyFill="1" applyBorder="1" applyAlignment="1">
      <alignment vertical="top"/>
    </xf>
    <xf numFmtId="3" fontId="10" fillId="0" borderId="14" xfId="0" applyNumberFormat="1" applyFont="1" applyFill="1" applyBorder="1" applyAlignment="1">
      <alignment vertical="top"/>
    </xf>
    <xf numFmtId="0" fontId="9" fillId="33" borderId="11" xfId="0" applyNumberFormat="1" applyFont="1" applyFill="1" applyBorder="1" applyAlignment="1">
      <alignment vertical="top"/>
    </xf>
    <xf numFmtId="0" fontId="9" fillId="4" borderId="18" xfId="0" applyNumberFormat="1" applyFont="1" applyFill="1" applyBorder="1" applyAlignment="1">
      <alignment vertical="top"/>
    </xf>
    <xf numFmtId="0" fontId="9" fillId="4" borderId="11" xfId="0" applyNumberFormat="1" applyFont="1" applyFill="1" applyBorder="1" applyAlignment="1">
      <alignment vertical="top"/>
    </xf>
    <xf numFmtId="0" fontId="9" fillId="33" borderId="11" xfId="0" applyNumberFormat="1" applyFont="1" applyFill="1" applyBorder="1" applyAlignment="1">
      <alignment horizontal="right" vertical="top"/>
    </xf>
    <xf numFmtId="0" fontId="9" fillId="4" borderId="11" xfId="0" applyNumberFormat="1" applyFont="1" applyFill="1" applyBorder="1" applyAlignment="1">
      <alignment horizontal="right" vertical="top"/>
    </xf>
    <xf numFmtId="10" fontId="10" fillId="4" borderId="11" xfId="53" applyNumberFormat="1" applyFont="1" applyFill="1" applyBorder="1" applyAlignment="1">
      <alignment horizontal="left" vertical="top"/>
    </xf>
    <xf numFmtId="0" fontId="10" fillId="4" borderId="11" xfId="53" applyNumberFormat="1" applyFont="1" applyFill="1" applyBorder="1" applyAlignment="1">
      <alignment vertical="top"/>
    </xf>
    <xf numFmtId="166" fontId="10" fillId="4" borderId="11" xfId="53" applyNumberFormat="1" applyFont="1" applyFill="1" applyBorder="1" applyAlignment="1">
      <alignment vertical="top"/>
    </xf>
    <xf numFmtId="0" fontId="10" fillId="4" borderId="11" xfId="0" applyNumberFormat="1" applyFont="1" applyFill="1" applyBorder="1" applyAlignment="1">
      <alignment vertical="top"/>
    </xf>
    <xf numFmtId="166" fontId="10" fillId="4" borderId="11" xfId="0" applyNumberFormat="1" applyFont="1" applyFill="1" applyBorder="1" applyAlignment="1">
      <alignment vertical="top"/>
    </xf>
    <xf numFmtId="10" fontId="10" fillId="4" borderId="11" xfId="0" applyNumberFormat="1" applyFont="1" applyFill="1" applyBorder="1" applyAlignment="1">
      <alignment vertical="top"/>
    </xf>
    <xf numFmtId="0" fontId="9" fillId="4" borderId="18" xfId="0" applyNumberFormat="1" applyFont="1" applyFill="1" applyBorder="1" applyAlignment="1" quotePrefix="1">
      <alignment horizontal="right" vertical="top"/>
    </xf>
    <xf numFmtId="0" fontId="9" fillId="32" borderId="19" xfId="0" applyNumberFormat="1" applyFont="1" applyFill="1" applyBorder="1" applyAlignment="1">
      <alignment horizontal="center" vertical="top"/>
    </xf>
    <xf numFmtId="0" fontId="9" fillId="32" borderId="17" xfId="0" applyFont="1" applyFill="1" applyBorder="1" applyAlignment="1">
      <alignment horizontal="center" vertical="top"/>
    </xf>
    <xf numFmtId="0" fontId="9" fillId="32" borderId="17" xfId="0" applyNumberFormat="1" applyFont="1" applyFill="1" applyBorder="1" applyAlignment="1">
      <alignment vertical="top"/>
    </xf>
    <xf numFmtId="0" fontId="9" fillId="32" borderId="19" xfId="0" applyNumberFormat="1" applyFont="1" applyFill="1" applyBorder="1" applyAlignment="1">
      <alignment vertical="top"/>
    </xf>
    <xf numFmtId="166" fontId="9" fillId="32" borderId="17" xfId="0" applyNumberFormat="1" applyFont="1" applyFill="1" applyBorder="1" applyAlignment="1">
      <alignment vertical="top"/>
    </xf>
    <xf numFmtId="9" fontId="10" fillId="33" borderId="12" xfId="53" applyNumberFormat="1" applyFont="1" applyFill="1" applyBorder="1" applyAlignment="1">
      <alignment vertical="top"/>
    </xf>
    <xf numFmtId="9" fontId="10" fillId="33" borderId="16" xfId="53" applyNumberFormat="1" applyFont="1" applyFill="1" applyBorder="1" applyAlignment="1">
      <alignment vertical="top"/>
    </xf>
    <xf numFmtId="0" fontId="10" fillId="4" borderId="11" xfId="54" applyNumberFormat="1" applyFont="1" applyFill="1" applyBorder="1" applyAlignment="1" quotePrefix="1">
      <alignment horizontal="right" vertical="top"/>
    </xf>
    <xf numFmtId="166" fontId="10" fillId="4" borderId="11" xfId="54" applyNumberFormat="1" applyFont="1" applyFill="1" applyBorder="1" applyAlignment="1">
      <alignment horizontal="right" vertical="top"/>
    </xf>
    <xf numFmtId="0" fontId="9" fillId="33" borderId="18" xfId="0" applyNumberFormat="1" applyFont="1" applyFill="1" applyBorder="1" applyAlignment="1" quotePrefix="1">
      <alignment horizontal="right" vertical="top"/>
    </xf>
    <xf numFmtId="0" fontId="11" fillId="4" borderId="18" xfId="0" applyNumberFormat="1" applyFont="1" applyFill="1" applyBorder="1" applyAlignment="1">
      <alignment horizontal="right" vertical="top"/>
    </xf>
    <xf numFmtId="3" fontId="10" fillId="33" borderId="20" xfId="54" applyNumberFormat="1" applyFont="1" applyFill="1" applyBorder="1" applyAlignment="1">
      <alignment vertical="top"/>
    </xf>
    <xf numFmtId="3" fontId="10" fillId="33" borderId="17" xfId="63" applyNumberFormat="1" applyFont="1" applyFill="1" applyBorder="1" applyAlignment="1">
      <alignment horizontal="right" vertical="top"/>
    </xf>
    <xf numFmtId="3" fontId="10" fillId="33" borderId="11" xfId="53" applyNumberFormat="1" applyFont="1" applyFill="1" applyBorder="1" applyAlignment="1">
      <alignment horizontal="right" vertical="top"/>
    </xf>
    <xf numFmtId="167" fontId="9" fillId="4" borderId="18" xfId="0" applyNumberFormat="1" applyFont="1" applyFill="1" applyBorder="1" applyAlignment="1">
      <alignment vertical="top"/>
    </xf>
    <xf numFmtId="2" fontId="9" fillId="4" borderId="11" xfId="0" applyNumberFormat="1" applyFont="1" applyFill="1" applyBorder="1" applyAlignment="1">
      <alignment horizontal="right" vertical="top"/>
    </xf>
    <xf numFmtId="0" fontId="58" fillId="4" borderId="10" xfId="53" applyNumberFormat="1" applyFont="1" applyFill="1" applyBorder="1" applyAlignment="1">
      <alignment vertical="top"/>
    </xf>
    <xf numFmtId="166" fontId="58" fillId="4" borderId="15" xfId="54" applyNumberFormat="1" applyFont="1" applyFill="1" applyBorder="1" applyAlignment="1">
      <alignment vertical="top"/>
    </xf>
    <xf numFmtId="0" fontId="58" fillId="33" borderId="11" xfId="0" applyNumberFormat="1" applyFont="1" applyFill="1" applyBorder="1" applyAlignment="1">
      <alignment vertical="top"/>
    </xf>
    <xf numFmtId="0" fontId="58" fillId="4" borderId="18" xfId="0" applyNumberFormat="1" applyFont="1" applyFill="1" applyBorder="1" applyAlignment="1">
      <alignment vertical="top"/>
    </xf>
    <xf numFmtId="0" fontId="58" fillId="4" borderId="11" xfId="0" applyNumberFormat="1" applyFont="1" applyFill="1" applyBorder="1" applyAlignment="1">
      <alignment vertical="top"/>
    </xf>
    <xf numFmtId="0" fontId="58" fillId="33" borderId="17" xfId="0" applyNumberFormat="1" applyFont="1" applyFill="1" applyBorder="1" applyAlignment="1">
      <alignment vertical="top"/>
    </xf>
    <xf numFmtId="166" fontId="58" fillId="4" borderId="11" xfId="0" applyNumberFormat="1" applyFont="1" applyFill="1" applyBorder="1" applyAlignment="1">
      <alignment vertical="top"/>
    </xf>
    <xf numFmtId="166" fontId="58" fillId="33" borderId="18" xfId="0" applyNumberFormat="1" applyFont="1" applyFill="1" applyBorder="1" applyAlignment="1">
      <alignment vertical="top"/>
    </xf>
    <xf numFmtId="0" fontId="59" fillId="33" borderId="11" xfId="0" applyNumberFormat="1" applyFont="1" applyFill="1" applyBorder="1" applyAlignment="1">
      <alignment horizontal="right" vertical="top"/>
    </xf>
    <xf numFmtId="0" fontId="59" fillId="4" borderId="11" xfId="0" applyNumberFormat="1" applyFont="1" applyFill="1" applyBorder="1" applyAlignment="1">
      <alignment horizontal="right" vertical="top"/>
    </xf>
    <xf numFmtId="0" fontId="59" fillId="4" borderId="0" xfId="0" applyNumberFormat="1" applyFont="1" applyFill="1" applyBorder="1" applyAlignment="1">
      <alignment horizontal="right" vertical="top"/>
    </xf>
    <xf numFmtId="0" fontId="59" fillId="33" borderId="11" xfId="0" applyNumberFormat="1" applyFont="1" applyFill="1" applyBorder="1" applyAlignment="1">
      <alignment vertical="top"/>
    </xf>
    <xf numFmtId="0" fontId="59" fillId="4" borderId="18" xfId="0" applyNumberFormat="1" applyFont="1" applyFill="1" applyBorder="1" applyAlignment="1">
      <alignment vertical="top"/>
    </xf>
    <xf numFmtId="0" fontId="59" fillId="4" borderId="11" xfId="0" applyNumberFormat="1" applyFont="1" applyFill="1" applyBorder="1" applyAlignment="1">
      <alignment vertical="top"/>
    </xf>
    <xf numFmtId="0" fontId="59" fillId="4" borderId="0" xfId="0" applyNumberFormat="1" applyFont="1" applyFill="1" applyBorder="1" applyAlignment="1">
      <alignment vertical="top"/>
    </xf>
    <xf numFmtId="0" fontId="59" fillId="33" borderId="15" xfId="0" applyNumberFormat="1" applyFont="1" applyFill="1" applyBorder="1" applyAlignment="1">
      <alignment horizontal="right" vertical="top"/>
    </xf>
    <xf numFmtId="0" fontId="59" fillId="4" borderId="15" xfId="0" applyNumberFormat="1" applyFont="1" applyFill="1" applyBorder="1" applyAlignment="1">
      <alignment horizontal="right" vertical="top"/>
    </xf>
    <xf numFmtId="0" fontId="59" fillId="4" borderId="10" xfId="0" applyNumberFormat="1" applyFont="1" applyFill="1" applyBorder="1" applyAlignment="1" quotePrefix="1">
      <alignment horizontal="right" vertical="top"/>
    </xf>
    <xf numFmtId="0" fontId="9" fillId="33" borderId="12" xfId="0" applyNumberFormat="1" applyFont="1" applyFill="1" applyBorder="1" applyAlignment="1">
      <alignment/>
    </xf>
    <xf numFmtId="0" fontId="10" fillId="33" borderId="11" xfId="53" applyNumberFormat="1" applyFont="1" applyFill="1" applyBorder="1" applyAlignment="1">
      <alignment horizontal="right" vertical="top"/>
    </xf>
    <xf numFmtId="0" fontId="10" fillId="4" borderId="18" xfId="53" applyNumberFormat="1" applyFont="1" applyFill="1" applyBorder="1" applyAlignment="1">
      <alignment horizontal="right" vertical="top"/>
    </xf>
    <xf numFmtId="9" fontId="10" fillId="33" borderId="11" xfId="53" applyNumberFormat="1" applyFont="1" applyFill="1" applyBorder="1" applyAlignment="1">
      <alignment horizontal="right" vertical="top"/>
    </xf>
    <xf numFmtId="0" fontId="10" fillId="4" borderId="11" xfId="53" applyNumberFormat="1" applyFont="1" applyFill="1" applyBorder="1" applyAlignment="1" quotePrefix="1">
      <alignment horizontal="right" vertical="top"/>
    </xf>
    <xf numFmtId="166" fontId="10" fillId="4" borderId="11" xfId="53" applyNumberFormat="1" applyFont="1" applyFill="1" applyBorder="1" applyAlignment="1">
      <alignment horizontal="right" vertical="top"/>
    </xf>
    <xf numFmtId="166" fontId="10" fillId="33" borderId="19" xfId="53" applyNumberFormat="1" applyFont="1" applyFill="1" applyBorder="1" applyAlignment="1">
      <alignment horizontal="right" vertical="top"/>
    </xf>
    <xf numFmtId="0" fontId="9" fillId="33" borderId="11" xfId="0" applyNumberFormat="1" applyFont="1" applyFill="1" applyBorder="1" applyAlignment="1">
      <alignment/>
    </xf>
    <xf numFmtId="0" fontId="9" fillId="33" borderId="13" xfId="0" applyNumberFormat="1" applyFont="1" applyFill="1" applyBorder="1" applyAlignment="1">
      <alignment/>
    </xf>
    <xf numFmtId="0" fontId="10" fillId="33" borderId="11" xfId="56" applyNumberFormat="1" applyFont="1" applyFill="1" applyBorder="1" applyAlignment="1">
      <alignment vertical="top"/>
    </xf>
    <xf numFmtId="0" fontId="10" fillId="4" borderId="18" xfId="56" applyNumberFormat="1" applyFont="1" applyFill="1" applyBorder="1" applyAlignment="1">
      <alignment vertical="top"/>
    </xf>
    <xf numFmtId="0" fontId="10" fillId="4" borderId="11" xfId="56" applyNumberFormat="1" applyFont="1" applyFill="1" applyBorder="1" applyAlignment="1">
      <alignment vertical="top"/>
    </xf>
    <xf numFmtId="0" fontId="10" fillId="33" borderId="17" xfId="56" applyNumberFormat="1" applyFont="1" applyFill="1" applyBorder="1" applyAlignment="1">
      <alignment vertical="top"/>
    </xf>
    <xf numFmtId="166" fontId="10" fillId="4" borderId="11" xfId="56" applyNumberFormat="1" applyFont="1" applyFill="1" applyBorder="1" applyAlignment="1">
      <alignment vertical="top"/>
    </xf>
    <xf numFmtId="166" fontId="10" fillId="33" borderId="18" xfId="56" applyNumberFormat="1" applyFont="1" applyFill="1" applyBorder="1" applyAlignment="1">
      <alignment vertical="top"/>
    </xf>
    <xf numFmtId="0" fontId="9" fillId="4" borderId="13" xfId="51" applyNumberFormat="1" applyFont="1" applyFill="1" applyBorder="1" applyAlignment="1">
      <alignment horizontal="right" vertical="top"/>
      <protection/>
    </xf>
    <xf numFmtId="0" fontId="9" fillId="33" borderId="13" xfId="51" applyNumberFormat="1" applyFont="1" applyFill="1" applyBorder="1" applyAlignment="1">
      <alignment horizontal="right" vertical="top"/>
      <protection/>
    </xf>
    <xf numFmtId="0" fontId="9" fillId="4" borderId="14" xfId="51" applyNumberFormat="1" applyFont="1" applyFill="1" applyBorder="1" applyAlignment="1">
      <alignment vertical="top"/>
      <protection/>
    </xf>
    <xf numFmtId="0" fontId="9" fillId="33" borderId="14" xfId="51" applyNumberFormat="1" applyFont="1" applyFill="1" applyBorder="1" applyAlignment="1">
      <alignment vertical="top"/>
      <protection/>
    </xf>
    <xf numFmtId="0" fontId="9" fillId="33" borderId="13" xfId="51" applyNumberFormat="1" applyFont="1" applyFill="1" applyBorder="1" applyAlignment="1">
      <alignment vertical="top"/>
      <protection/>
    </xf>
    <xf numFmtId="0" fontId="9" fillId="33" borderId="13" xfId="51" applyNumberFormat="1" applyFont="1" applyFill="1" applyBorder="1">
      <alignment/>
      <protection/>
    </xf>
    <xf numFmtId="0" fontId="9" fillId="4" borderId="13" xfId="51" applyNumberFormat="1" applyFont="1" applyFill="1" applyBorder="1" applyAlignment="1">
      <alignment vertical="top"/>
      <protection/>
    </xf>
    <xf numFmtId="0" fontId="9" fillId="33" borderId="11" xfId="51" applyNumberFormat="1" applyFont="1" applyFill="1" applyBorder="1" applyAlignment="1">
      <alignment horizontal="right" vertical="top"/>
      <protection/>
    </xf>
    <xf numFmtId="0" fontId="9" fillId="4" borderId="18" xfId="51" applyNumberFormat="1" applyFont="1" applyFill="1" applyBorder="1" applyAlignment="1">
      <alignment horizontal="right" vertical="top"/>
      <protection/>
    </xf>
    <xf numFmtId="0" fontId="9" fillId="4" borderId="18" xfId="51" applyNumberFormat="1" applyFont="1" applyFill="1" applyBorder="1" applyAlignment="1" quotePrefix="1">
      <alignment horizontal="right" vertical="top"/>
      <protection/>
    </xf>
    <xf numFmtId="0" fontId="10" fillId="4" borderId="15" xfId="56" applyNumberFormat="1" applyFont="1" applyFill="1" applyBorder="1" applyAlignment="1">
      <alignment vertical="top"/>
    </xf>
    <xf numFmtId="0" fontId="10" fillId="33" borderId="15" xfId="56" applyNumberFormat="1" applyFont="1" applyFill="1" applyBorder="1" applyAlignment="1">
      <alignment vertical="top"/>
    </xf>
    <xf numFmtId="0" fontId="10" fillId="4" borderId="10" xfId="56" applyNumberFormat="1" applyFont="1" applyFill="1" applyBorder="1" applyAlignment="1">
      <alignment vertical="top"/>
    </xf>
    <xf numFmtId="166" fontId="10" fillId="4" borderId="15" xfId="56" applyNumberFormat="1" applyFont="1" applyFill="1" applyBorder="1" applyAlignment="1">
      <alignment vertical="top"/>
    </xf>
    <xf numFmtId="166" fontId="10" fillId="33" borderId="10" xfId="56" applyNumberFormat="1" applyFont="1" applyFill="1" applyBorder="1" applyAlignment="1">
      <alignment horizontal="right" vertical="top"/>
    </xf>
    <xf numFmtId="9" fontId="10" fillId="33" borderId="20" xfId="56" applyNumberFormat="1" applyFont="1" applyFill="1" applyBorder="1" applyAlignment="1">
      <alignment horizontal="right" vertical="top"/>
    </xf>
    <xf numFmtId="0" fontId="9" fillId="4" borderId="11" xfId="51" applyNumberFormat="1" applyFont="1" applyFill="1" applyBorder="1" applyAlignment="1">
      <alignment horizontal="right" vertical="top"/>
      <protection/>
    </xf>
    <xf numFmtId="0" fontId="9" fillId="33" borderId="11" xfId="51" applyNumberFormat="1" applyFont="1" applyFill="1" applyBorder="1" applyAlignment="1">
      <alignment vertical="top"/>
      <protection/>
    </xf>
    <xf numFmtId="0" fontId="9" fillId="4" borderId="18" xfId="51" applyNumberFormat="1" applyFont="1" applyFill="1" applyBorder="1" applyAlignment="1">
      <alignment vertical="top"/>
      <protection/>
    </xf>
    <xf numFmtId="0" fontId="9" fillId="33" borderId="18" xfId="51" applyNumberFormat="1" applyFont="1" applyFill="1" applyBorder="1" applyAlignment="1">
      <alignment vertical="top"/>
      <protection/>
    </xf>
    <xf numFmtId="0" fontId="9" fillId="4" borderId="11" xfId="51" applyNumberFormat="1" applyFont="1" applyFill="1" applyBorder="1" applyAlignment="1">
      <alignment vertical="top"/>
      <protection/>
    </xf>
    <xf numFmtId="0" fontId="9" fillId="33" borderId="11" xfId="51" applyNumberFormat="1" applyFont="1" applyFill="1" applyBorder="1">
      <alignment/>
      <protection/>
    </xf>
    <xf numFmtId="0" fontId="9" fillId="33" borderId="15" xfId="51" applyNumberFormat="1" applyFont="1" applyFill="1" applyBorder="1" applyAlignment="1">
      <alignment horizontal="right" vertical="top"/>
      <protection/>
    </xf>
    <xf numFmtId="0" fontId="9" fillId="4" borderId="10" xfId="51" applyNumberFormat="1" applyFont="1" applyFill="1" applyBorder="1" applyAlignment="1">
      <alignment horizontal="right" vertical="top"/>
      <protection/>
    </xf>
    <xf numFmtId="3" fontId="10" fillId="33" borderId="16" xfId="53" applyNumberFormat="1" applyFont="1" applyFill="1" applyBorder="1" applyAlignment="1">
      <alignment vertical="top"/>
    </xf>
    <xf numFmtId="9" fontId="10" fillId="33" borderId="15" xfId="56" applyNumberFormat="1" applyFont="1" applyFill="1" applyBorder="1" applyAlignment="1">
      <alignment horizontal="right" vertical="top"/>
    </xf>
    <xf numFmtId="9" fontId="10" fillId="33" borderId="11" xfId="56" applyNumberFormat="1" applyFont="1" applyFill="1" applyBorder="1" applyAlignment="1">
      <alignment vertical="top"/>
    </xf>
    <xf numFmtId="9" fontId="10" fillId="33" borderId="17" xfId="53" applyNumberFormat="1" applyFont="1" applyFill="1" applyBorder="1" applyAlignment="1">
      <alignment horizontal="right" vertical="top"/>
    </xf>
    <xf numFmtId="0" fontId="10" fillId="4" borderId="10" xfId="53" applyNumberFormat="1" applyFont="1" applyFill="1" applyBorder="1" applyAlignment="1">
      <alignment horizontal="right" vertical="top"/>
    </xf>
    <xf numFmtId="166" fontId="10" fillId="4" borderId="15" xfId="54" applyNumberFormat="1" applyFont="1" applyFill="1" applyBorder="1" applyAlignment="1">
      <alignment horizontal="right" vertical="top"/>
    </xf>
    <xf numFmtId="2" fontId="9" fillId="4" borderId="18" xfId="0" applyNumberFormat="1" applyFont="1" applyFill="1" applyBorder="1" applyAlignment="1">
      <alignment horizontal="right" vertical="top"/>
    </xf>
    <xf numFmtId="0" fontId="9" fillId="32" borderId="11" xfId="0" applyFont="1" applyFill="1" applyBorder="1" applyAlignment="1">
      <alignment horizontal="center" vertical="top"/>
    </xf>
    <xf numFmtId="167" fontId="10" fillId="4" borderId="11" xfId="53" applyNumberFormat="1" applyFont="1" applyFill="1" applyBorder="1" applyAlignment="1">
      <alignment vertical="top"/>
    </xf>
    <xf numFmtId="167" fontId="10" fillId="4" borderId="11" xfId="53" applyNumberFormat="1" applyFont="1" applyFill="1" applyBorder="1" applyAlignment="1">
      <alignment horizontal="right" vertical="top"/>
    </xf>
    <xf numFmtId="0" fontId="10" fillId="4" borderId="15" xfId="54" applyNumberFormat="1" applyFont="1" applyFill="1" applyBorder="1" applyAlignment="1">
      <alignment horizontal="right" vertical="top"/>
    </xf>
    <xf numFmtId="3" fontId="10" fillId="33" borderId="0" xfId="54" applyNumberFormat="1" applyFont="1" applyFill="1" applyBorder="1" applyAlignment="1">
      <alignment vertical="top"/>
    </xf>
    <xf numFmtId="10" fontId="10" fillId="4" borderId="0" xfId="0" applyNumberFormat="1" applyFont="1" applyFill="1" applyBorder="1" applyAlignment="1">
      <alignment vertical="top"/>
    </xf>
    <xf numFmtId="0" fontId="10" fillId="33" borderId="11" xfId="0" applyNumberFormat="1" applyFont="1" applyFill="1" applyBorder="1" applyAlignment="1">
      <alignment vertical="top"/>
    </xf>
    <xf numFmtId="0" fontId="9" fillId="33" borderId="15" xfId="0" applyNumberFormat="1" applyFont="1" applyFill="1" applyBorder="1" applyAlignment="1">
      <alignment vertical="top"/>
    </xf>
    <xf numFmtId="0" fontId="9" fillId="33" borderId="18" xfId="0" applyNumberFormat="1" applyFont="1" applyFill="1" applyBorder="1" applyAlignment="1">
      <alignment vertical="top"/>
    </xf>
    <xf numFmtId="3" fontId="10" fillId="33" borderId="10" xfId="54" applyNumberFormat="1" applyFont="1" applyFill="1" applyBorder="1" applyAlignment="1">
      <alignment vertical="top"/>
    </xf>
    <xf numFmtId="166" fontId="10" fillId="33" borderId="11" xfId="0" applyNumberFormat="1" applyFont="1" applyFill="1" applyBorder="1" applyAlignment="1">
      <alignment vertical="top"/>
    </xf>
    <xf numFmtId="9" fontId="10" fillId="33" borderId="16" xfId="0" applyNumberFormat="1" applyFont="1" applyFill="1" applyBorder="1" applyAlignment="1">
      <alignment vertical="top"/>
    </xf>
    <xf numFmtId="9" fontId="10" fillId="33" borderId="12" xfId="0" applyNumberFormat="1" applyFont="1" applyFill="1" applyBorder="1" applyAlignment="1">
      <alignment vertical="top"/>
    </xf>
    <xf numFmtId="9" fontId="10" fillId="33" borderId="11" xfId="0" applyNumberFormat="1" applyFont="1" applyFill="1" applyBorder="1" applyAlignment="1">
      <alignment vertical="top"/>
    </xf>
    <xf numFmtId="0" fontId="5" fillId="0" borderId="11" xfId="0" applyFont="1" applyBorder="1" applyAlignment="1">
      <alignment/>
    </xf>
    <xf numFmtId="3" fontId="10" fillId="0" borderId="13" xfId="0" applyNumberFormat="1" applyFont="1" applyFill="1" applyBorder="1" applyAlignment="1">
      <alignment horizontal="left" vertical="top"/>
    </xf>
    <xf numFmtId="3" fontId="10" fillId="0" borderId="15" xfId="0" applyNumberFormat="1" applyFont="1" applyFill="1" applyBorder="1" applyAlignment="1">
      <alignment horizontal="left" vertical="top"/>
    </xf>
    <xf numFmtId="0" fontId="9" fillId="32" borderId="18" xfId="0" applyFont="1" applyFill="1" applyBorder="1" applyAlignment="1">
      <alignment horizontal="center" vertical="top"/>
    </xf>
    <xf numFmtId="0" fontId="9" fillId="32" borderId="17" xfId="0" applyFont="1" applyFill="1" applyBorder="1" applyAlignment="1">
      <alignment horizontal="center" vertical="top" wrapText="1"/>
    </xf>
    <xf numFmtId="3" fontId="10" fillId="0" borderId="11" xfId="0" applyNumberFormat="1" applyFont="1" applyFill="1" applyBorder="1" applyAlignment="1">
      <alignment horizontal="left" vertical="top"/>
    </xf>
    <xf numFmtId="0" fontId="9" fillId="33" borderId="11" xfId="0" applyNumberFormat="1" applyFont="1" applyFill="1" applyBorder="1" applyAlignment="1" quotePrefix="1">
      <alignment horizontal="right" vertical="top"/>
    </xf>
    <xf numFmtId="0" fontId="8" fillId="32" borderId="11" xfId="0" applyFont="1" applyFill="1" applyBorder="1" applyAlignment="1">
      <alignment vertical="top"/>
    </xf>
    <xf numFmtId="0" fontId="60" fillId="33" borderId="11" xfId="0" applyNumberFormat="1" applyFont="1" applyFill="1" applyBorder="1" applyAlignment="1">
      <alignment horizontal="right" vertical="top"/>
    </xf>
    <xf numFmtId="0" fontId="9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 horizontal="right"/>
    </xf>
    <xf numFmtId="0" fontId="9" fillId="0" borderId="11" xfId="0" applyFont="1" applyBorder="1" applyAlignment="1">
      <alignment horizontal="right"/>
    </xf>
    <xf numFmtId="9" fontId="10" fillId="33" borderId="16" xfId="53" applyNumberFormat="1" applyFont="1" applyFill="1" applyBorder="1" applyAlignment="1">
      <alignment horizontal="right" vertical="top"/>
    </xf>
    <xf numFmtId="166" fontId="10" fillId="33" borderId="0" xfId="53" applyNumberFormat="1" applyFont="1" applyFill="1" applyBorder="1" applyAlignment="1">
      <alignment horizontal="right" vertical="top"/>
    </xf>
    <xf numFmtId="1" fontId="10" fillId="4" borderId="12" xfId="53" applyNumberFormat="1" applyFont="1" applyFill="1" applyBorder="1" applyAlignment="1">
      <alignment vertical="top"/>
    </xf>
    <xf numFmtId="0" fontId="9" fillId="0" borderId="12" xfId="0" applyFont="1" applyFill="1" applyBorder="1" applyAlignment="1">
      <alignment horizontal="right"/>
    </xf>
    <xf numFmtId="1" fontId="10" fillId="4" borderId="15" xfId="54" applyNumberFormat="1" applyFont="1" applyFill="1" applyBorder="1" applyAlignment="1">
      <alignment vertical="top"/>
    </xf>
    <xf numFmtId="0" fontId="9" fillId="32" borderId="17" xfId="51" applyFont="1" applyFill="1" applyBorder="1" applyAlignment="1">
      <alignment horizontal="center" vertical="top" wrapText="1"/>
      <protection/>
    </xf>
    <xf numFmtId="3" fontId="10" fillId="33" borderId="11" xfId="55" applyNumberFormat="1" applyFont="1" applyFill="1" applyBorder="1" applyAlignment="1">
      <alignment horizontal="right" vertical="top"/>
    </xf>
    <xf numFmtId="1" fontId="9" fillId="0" borderId="11" xfId="0" applyNumberFormat="1" applyFont="1" applyFill="1" applyBorder="1" applyAlignment="1">
      <alignment/>
    </xf>
    <xf numFmtId="1" fontId="9" fillId="0" borderId="11" xfId="0" applyNumberFormat="1" applyFont="1" applyFill="1" applyBorder="1" applyAlignment="1">
      <alignment horizontal="right"/>
    </xf>
    <xf numFmtId="0" fontId="10" fillId="0" borderId="11" xfId="0" applyFon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7" fontId="8" fillId="0" borderId="11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 vertical="top"/>
    </xf>
    <xf numFmtId="167" fontId="9" fillId="0" borderId="13" xfId="0" applyNumberFormat="1" applyFont="1" applyFill="1" applyBorder="1" applyAlignment="1">
      <alignment horizontal="right" vertical="top"/>
    </xf>
    <xf numFmtId="167" fontId="9" fillId="0" borderId="11" xfId="0" applyNumberFormat="1" applyFont="1" applyFill="1" applyBorder="1" applyAlignment="1">
      <alignment horizontal="right" vertical="top"/>
    </xf>
    <xf numFmtId="167" fontId="9" fillId="0" borderId="12" xfId="0" applyNumberFormat="1" applyFont="1" applyFill="1" applyBorder="1" applyAlignment="1">
      <alignment horizontal="right" vertical="top"/>
    </xf>
    <xf numFmtId="167" fontId="9" fillId="0" borderId="13" xfId="51" applyNumberFormat="1" applyFont="1" applyFill="1" applyBorder="1" applyAlignment="1">
      <alignment horizontal="right" vertical="top"/>
      <protection/>
    </xf>
    <xf numFmtId="167" fontId="9" fillId="0" borderId="11" xfId="51" applyNumberFormat="1" applyFont="1" applyFill="1" applyBorder="1" applyAlignment="1">
      <alignment horizontal="right" vertical="top"/>
      <protection/>
    </xf>
    <xf numFmtId="0" fontId="9" fillId="0" borderId="15" xfId="0" applyNumberFormat="1" applyFont="1" applyFill="1" applyBorder="1" applyAlignment="1">
      <alignment horizontal="right" vertical="top"/>
    </xf>
    <xf numFmtId="0" fontId="9" fillId="0" borderId="13" xfId="0" applyNumberFormat="1" applyFont="1" applyFill="1" applyBorder="1" applyAlignment="1">
      <alignment horizontal="right" vertical="top"/>
    </xf>
    <xf numFmtId="0" fontId="59" fillId="0" borderId="11" xfId="0" applyNumberFormat="1" applyFont="1" applyFill="1" applyBorder="1" applyAlignment="1">
      <alignment vertical="top"/>
    </xf>
    <xf numFmtId="0" fontId="9" fillId="0" borderId="12" xfId="0" applyNumberFormat="1" applyFont="1" applyFill="1" applyBorder="1" applyAlignment="1">
      <alignment vertical="top"/>
    </xf>
    <xf numFmtId="0" fontId="9" fillId="0" borderId="13" xfId="51" applyNumberFormat="1" applyFont="1" applyFill="1" applyBorder="1" applyAlignment="1">
      <alignment vertical="top"/>
      <protection/>
    </xf>
    <xf numFmtId="0" fontId="5" fillId="0" borderId="10" xfId="0" applyFont="1" applyBorder="1" applyAlignment="1">
      <alignment horizontal="center"/>
    </xf>
  </cellXfs>
  <cellStyles count="65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mma (0)" xfId="47"/>
    <cellStyle name="Kontrollcell" xfId="48"/>
    <cellStyle name="Länkad cell" xfId="49"/>
    <cellStyle name="Neutral" xfId="50"/>
    <cellStyle name="Normal 2" xfId="51"/>
    <cellStyle name="Peter" xfId="52"/>
    <cellStyle name="Percent" xfId="53"/>
    <cellStyle name="Procent 2" xfId="54"/>
    <cellStyle name="Procent 2 2" xfId="55"/>
    <cellStyle name="Procent 3" xfId="56"/>
    <cellStyle name="Rubrik" xfId="57"/>
    <cellStyle name="Rubrik 1" xfId="58"/>
    <cellStyle name="Rubrik 2" xfId="59"/>
    <cellStyle name="Rubrik 3" xfId="60"/>
    <cellStyle name="Rubrik 4" xfId="61"/>
    <cellStyle name="Summa" xfId="62"/>
    <cellStyle name="Comma" xfId="63"/>
    <cellStyle name="Tusental (0)_Avgiftsbelagda" xfId="64"/>
    <cellStyle name="Comma [0]" xfId="65"/>
    <cellStyle name="Tusental 2" xfId="66"/>
    <cellStyle name="Tusental 3" xfId="67"/>
    <cellStyle name="Tusental 4" xfId="68"/>
    <cellStyle name="Tusental 5" xfId="69"/>
    <cellStyle name="Tusental 6" xfId="70"/>
    <cellStyle name="Tusental 7" xfId="71"/>
    <cellStyle name="Tusental 8" xfId="72"/>
    <cellStyle name="Tusental 9" xfId="73"/>
    <cellStyle name="Utdata" xfId="74"/>
    <cellStyle name="Currency" xfId="75"/>
    <cellStyle name="Valuta (0)_A alt" xfId="76"/>
    <cellStyle name="Currency [0]" xfId="77"/>
    <cellStyle name="Varnings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Operationskomplikation katarakt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5175"/>
          <c:w val="0.850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'Nyckeltal vårdproc  inkl kvoter'!$B$89:$B$95</c:f>
              <c:numCache/>
            </c:numRef>
          </c:val>
        </c:ser>
        <c:ser>
          <c:idx val="1"/>
          <c:order val="1"/>
          <c:tx>
            <c:v>2011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'Nyckeltal vårdproc  inkl kvoter'!$C$89:$C$95</c:f>
              <c:numCache/>
            </c:numRef>
          </c:val>
        </c:ser>
        <c:axId val="15746100"/>
        <c:axId val="7497173"/>
      </c:barChart>
      <c:catAx>
        <c:axId val="15746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Klinik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97173"/>
        <c:crosses val="autoZero"/>
        <c:auto val="1"/>
        <c:lblOffset val="100"/>
        <c:tickLblSkip val="1"/>
        <c:noMultiLvlLbl val="0"/>
      </c:catAx>
      <c:valAx>
        <c:axId val="7497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Procent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46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49025"/>
          <c:w val="0.0717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Antal laserbeh per 1000 inv (2019)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025"/>
          <c:w val="0.9715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'Nyckeltal vårdproc  inkl kvoter'!$C$41</c:f>
              <c:strCache>
                <c:ptCount val="1"/>
                <c:pt idx="0">
                  <c:v>Antal laserbeh per 1000 inv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'Nyckeltal vårdproc  inkl kvoter'!$A$42:$A$47</c:f>
              <c:strCache>
                <c:ptCount val="6"/>
                <c:pt idx="0">
                  <c:v>Jönköping</c:v>
                </c:pt>
                <c:pt idx="1">
                  <c:v>Eksjö</c:v>
                </c:pt>
                <c:pt idx="2">
                  <c:v>Värnamo</c:v>
                </c:pt>
                <c:pt idx="3">
                  <c:v>Kalmar</c:v>
                </c:pt>
                <c:pt idx="4">
                  <c:v>Västervik</c:v>
                </c:pt>
                <c:pt idx="5">
                  <c:v>Region Östergötland</c:v>
                </c:pt>
              </c:strCache>
            </c:strRef>
          </c:cat>
          <c:val>
            <c:numRef>
              <c:f>'Nyckeltal vårdproc  inkl kvoter'!$C$42:$C$47</c:f>
              <c:numCache>
                <c:ptCount val="6"/>
                <c:pt idx="0">
                  <c:v>0.3793437974179747</c:v>
                </c:pt>
                <c:pt idx="1">
                  <c:v>0.6912543203395021</c:v>
                </c:pt>
                <c:pt idx="2">
                  <c:v>0.6665913456106655</c:v>
                </c:pt>
                <c:pt idx="3">
                  <c:v>1.1282139726066773</c:v>
                </c:pt>
                <c:pt idx="4">
                  <c:v>0.6180025582431481</c:v>
                </c:pt>
                <c:pt idx="5">
                  <c:v>0.2663830975628095</c:v>
                </c:pt>
              </c:numCache>
            </c:numRef>
          </c:val>
        </c:ser>
        <c:overlap val="-27"/>
        <c:gapWidth val="219"/>
        <c:axId val="63840078"/>
        <c:axId val="37689791"/>
      </c:barChart>
      <c:catAx>
        <c:axId val="638400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689791"/>
        <c:crosses val="autoZero"/>
        <c:auto val="1"/>
        <c:lblOffset val="100"/>
        <c:tickLblSkip val="1"/>
        <c:noMultiLvlLbl val="0"/>
      </c:catAx>
      <c:valAx>
        <c:axId val="376897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8400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Nya pat antiVEGF (2019)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025"/>
          <c:w val="0.9715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'Nyckeltal vårdproc  inkl kvoter'!$B$49</c:f>
              <c:strCache>
                <c:ptCount val="1"/>
                <c:pt idx="0">
                  <c:v>Nya pat antiVEGF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'Nyckeltal vårdproc  inkl kvoter'!$A$50:$A$55</c:f>
              <c:strCache>
                <c:ptCount val="6"/>
                <c:pt idx="0">
                  <c:v>Jönköping</c:v>
                </c:pt>
                <c:pt idx="1">
                  <c:v>Eksjö</c:v>
                </c:pt>
                <c:pt idx="2">
                  <c:v>Värnamo</c:v>
                </c:pt>
                <c:pt idx="3">
                  <c:v>Kalmar</c:v>
                </c:pt>
                <c:pt idx="4">
                  <c:v>Västervik</c:v>
                </c:pt>
                <c:pt idx="5">
                  <c:v>Region Östergötland</c:v>
                </c:pt>
              </c:strCache>
            </c:strRef>
          </c:cat>
          <c:val>
            <c:numRef>
              <c:f>'Nyckeltal vårdproc  inkl kvoter'!$B$50:$B$55</c:f>
              <c:numCache>
                <c:ptCount val="6"/>
                <c:pt idx="0">
                  <c:v>97</c:v>
                </c:pt>
                <c:pt idx="1">
                  <c:v>62</c:v>
                </c:pt>
                <c:pt idx="2">
                  <c:v>25</c:v>
                </c:pt>
                <c:pt idx="3">
                  <c:v>88</c:v>
                </c:pt>
                <c:pt idx="4">
                  <c:v>0</c:v>
                </c:pt>
                <c:pt idx="5">
                  <c:v>172</c:v>
                </c:pt>
              </c:numCache>
            </c:numRef>
          </c:val>
        </c:ser>
        <c:overlap val="-27"/>
        <c:gapWidth val="219"/>
        <c:axId val="3663800"/>
        <c:axId val="32974201"/>
      </c:barChart>
      <c:catAx>
        <c:axId val="36638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974201"/>
        <c:crosses val="autoZero"/>
        <c:auto val="1"/>
        <c:lblOffset val="100"/>
        <c:tickLblSkip val="1"/>
        <c:noMultiLvlLbl val="0"/>
      </c:catAx>
      <c:valAx>
        <c:axId val="329742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63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Nya pat antiVEGF per 1000 inv (2019)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025"/>
          <c:w val="0.9715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'Nyckeltal vårdproc  inkl kvoter'!$C$49</c:f>
              <c:strCache>
                <c:ptCount val="1"/>
                <c:pt idx="0">
                  <c:v>Nya pat antiVEGF per 1000 inv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'Nyckeltal vårdproc  inkl kvoter'!$A$50:$A$55</c:f>
              <c:strCache>
                <c:ptCount val="6"/>
                <c:pt idx="0">
                  <c:v>Jönköping</c:v>
                </c:pt>
                <c:pt idx="1">
                  <c:v>Eksjö</c:v>
                </c:pt>
                <c:pt idx="2">
                  <c:v>Värnamo</c:v>
                </c:pt>
                <c:pt idx="3">
                  <c:v>Kalmar</c:v>
                </c:pt>
                <c:pt idx="4">
                  <c:v>Västervik</c:v>
                </c:pt>
                <c:pt idx="5">
                  <c:v>Region Östergötland</c:v>
                </c:pt>
              </c:strCache>
            </c:strRef>
          </c:cat>
          <c:val>
            <c:numRef>
              <c:f>'Nyckeltal vårdproc  inkl kvoter'!$C$50:$C$55</c:f>
              <c:numCache>
                <c:ptCount val="6"/>
                <c:pt idx="0">
                  <c:v>0.6032188254023532</c:v>
                </c:pt>
                <c:pt idx="1">
                  <c:v>0.5425033906461916</c:v>
                </c:pt>
                <c:pt idx="2">
                  <c:v>0.2824539600045192</c:v>
                </c:pt>
                <c:pt idx="3">
                  <c:v>0.6323747107604305</c:v>
                </c:pt>
                <c:pt idx="4">
                  <c:v>0</c:v>
                </c:pt>
                <c:pt idx="5">
                  <c:v>0.3694991353290583</c:v>
                </c:pt>
              </c:numCache>
            </c:numRef>
          </c:val>
        </c:ser>
        <c:overlap val="-27"/>
        <c:gapWidth val="219"/>
        <c:axId val="28332354"/>
        <c:axId val="53664595"/>
      </c:barChart>
      <c:catAx>
        <c:axId val="28332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664595"/>
        <c:crosses val="autoZero"/>
        <c:auto val="1"/>
        <c:lblOffset val="100"/>
        <c:tickLblSkip val="1"/>
        <c:noMultiLvlLbl val="0"/>
      </c:catAx>
      <c:valAx>
        <c:axId val="536645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332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Antal beh antiVEGF (2019)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025"/>
          <c:w val="0.9715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'Nyckeltal vårdproc  inkl kvoter'!$D$49</c:f>
              <c:strCache>
                <c:ptCount val="1"/>
                <c:pt idx="0">
                  <c:v>Antal beh antiVEGF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'Nyckeltal vårdproc  inkl kvoter'!$A$50:$A$55</c:f>
              <c:strCache>
                <c:ptCount val="6"/>
                <c:pt idx="0">
                  <c:v>Jönköping</c:v>
                </c:pt>
                <c:pt idx="1">
                  <c:v>Eksjö</c:v>
                </c:pt>
                <c:pt idx="2">
                  <c:v>Värnamo</c:v>
                </c:pt>
                <c:pt idx="3">
                  <c:v>Kalmar</c:v>
                </c:pt>
                <c:pt idx="4">
                  <c:v>Västervik</c:v>
                </c:pt>
                <c:pt idx="5">
                  <c:v>Region Östergötland</c:v>
                </c:pt>
              </c:strCache>
            </c:strRef>
          </c:cat>
          <c:val>
            <c:numRef>
              <c:f>'Nyckeltal vårdproc  inkl kvoter'!$D$50:$D$55</c:f>
              <c:numCache>
                <c:ptCount val="6"/>
                <c:pt idx="0">
                  <c:v>1575</c:v>
                </c:pt>
                <c:pt idx="1">
                  <c:v>1804</c:v>
                </c:pt>
                <c:pt idx="2">
                  <c:v>972</c:v>
                </c:pt>
                <c:pt idx="3">
                  <c:v>1685</c:v>
                </c:pt>
                <c:pt idx="4">
                  <c:v>0</c:v>
                </c:pt>
                <c:pt idx="5">
                  <c:v>7458</c:v>
                </c:pt>
              </c:numCache>
            </c:numRef>
          </c:val>
        </c:ser>
        <c:overlap val="-27"/>
        <c:gapWidth val="219"/>
        <c:axId val="13219308"/>
        <c:axId val="51864909"/>
      </c:barChart>
      <c:catAx>
        <c:axId val="132193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864909"/>
        <c:crosses val="autoZero"/>
        <c:auto val="1"/>
        <c:lblOffset val="100"/>
        <c:tickLblSkip val="1"/>
        <c:noMultiLvlLbl val="0"/>
      </c:catAx>
      <c:valAx>
        <c:axId val="518649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2193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Operationskomplikation katarakt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5175"/>
          <c:w val="0.85025"/>
          <c:h val="0.7312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'Nyckeltal att fylla i'!#REF!</c:f>
            </c:strRef>
          </c:cat>
          <c:val>
            <c:numRef>
              <c:f>'Nyckeltal att fylla i'!$B$76:$B$82</c:f>
              <c:numCache/>
            </c:numRef>
          </c:val>
        </c:ser>
        <c:ser>
          <c:idx val="1"/>
          <c:order val="1"/>
          <c:tx>
            <c:v>2011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'Nyckeltal att fylla i'!#REF!</c:f>
            </c:strRef>
          </c:cat>
          <c:val>
            <c:numRef>
              <c:f>'Nyckeltal att fylla i'!$C$76:$C$82</c:f>
              <c:numCache/>
            </c:numRef>
          </c:val>
        </c:ser>
        <c:axId val="64130998"/>
        <c:axId val="40308071"/>
      </c:barChart>
      <c:catAx>
        <c:axId val="64130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Klinik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08071"/>
        <c:crosses val="autoZero"/>
        <c:auto val="1"/>
        <c:lblOffset val="100"/>
        <c:tickLblSkip val="1"/>
        <c:noMultiLvlLbl val="0"/>
      </c:catAx>
      <c:valAx>
        <c:axId val="40308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Procent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30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48525"/>
          <c:w val="0.0717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Antal kataraktop per 1000 inv (2019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0375"/>
          <c:w val="0.971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'Nyckeltal vårdproc  inkl kvoter'!$C$25</c:f>
              <c:strCache>
                <c:ptCount val="1"/>
                <c:pt idx="0">
                  <c:v>Antal kataraktop per 1000 inv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'Nyckeltal vårdproc  inkl kvoter'!$A$26:$A$31</c:f>
              <c:strCache>
                <c:ptCount val="6"/>
                <c:pt idx="0">
                  <c:v>Jönköping</c:v>
                </c:pt>
                <c:pt idx="1">
                  <c:v>Eksjö</c:v>
                </c:pt>
                <c:pt idx="2">
                  <c:v>Värnamo</c:v>
                </c:pt>
                <c:pt idx="3">
                  <c:v>Kalmar</c:v>
                </c:pt>
                <c:pt idx="4">
                  <c:v>Västervik</c:v>
                </c:pt>
                <c:pt idx="5">
                  <c:v>Region Östergötland</c:v>
                </c:pt>
              </c:strCache>
            </c:strRef>
          </c:cat>
          <c:val>
            <c:numRef>
              <c:f>'Nyckeltal vårdproc  inkl kvoter'!$C$26:$C$31</c:f>
              <c:numCache>
                <c:ptCount val="6"/>
                <c:pt idx="0">
                  <c:v>5.229969403746176</c:v>
                </c:pt>
                <c:pt idx="1">
                  <c:v>4.130025812661329</c:v>
                </c:pt>
                <c:pt idx="2">
                  <c:v>5.852446051293639</c:v>
                </c:pt>
                <c:pt idx="3">
                  <c:v>10.570718176461288</c:v>
                </c:pt>
                <c:pt idx="4">
                  <c:v>13.632771338250791</c:v>
                </c:pt>
                <c:pt idx="5">
                  <c:v>5.480187757118766</c:v>
                </c:pt>
              </c:numCache>
            </c:numRef>
          </c:val>
        </c:ser>
        <c:overlap val="-27"/>
        <c:gapWidth val="219"/>
        <c:axId val="365694"/>
        <c:axId val="3291247"/>
      </c:barChart>
      <c:catAx>
        <c:axId val="3656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91247"/>
        <c:crosses val="autoZero"/>
        <c:auto val="1"/>
        <c:lblOffset val="100"/>
        <c:tickLblSkip val="1"/>
        <c:noMultiLvlLbl val="0"/>
      </c:catAx>
      <c:valAx>
        <c:axId val="32912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56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Visus före och efter op (2019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20375"/>
          <c:w val="0.629"/>
          <c:h val="0.8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'Nyckeltal vårdproc  inkl kvoter'!$D$25</c:f>
              <c:strCache>
                <c:ptCount val="1"/>
                <c:pt idx="0">
                  <c:v>Visus&lt;0,5 före op (procent)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'Nyckeltal vårdproc  inkl kvoter'!$A$26:$A$31</c:f>
              <c:strCache>
                <c:ptCount val="6"/>
                <c:pt idx="0">
                  <c:v>Jönköping</c:v>
                </c:pt>
                <c:pt idx="1">
                  <c:v>Eksjö</c:v>
                </c:pt>
                <c:pt idx="2">
                  <c:v>Värnamo</c:v>
                </c:pt>
                <c:pt idx="3">
                  <c:v>Kalmar</c:v>
                </c:pt>
                <c:pt idx="4">
                  <c:v>Västervik</c:v>
                </c:pt>
                <c:pt idx="5">
                  <c:v>Region Östergötland</c:v>
                </c:pt>
              </c:strCache>
            </c:strRef>
          </c:cat>
          <c:val>
            <c:numRef>
              <c:f>'Nyckeltal vårdproc  inkl kvoter'!$D$26:$D$31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0.52</c:v>
                </c:pt>
                <c:pt idx="3">
                  <c:v>0.57</c:v>
                </c:pt>
                <c:pt idx="4">
                  <c:v>0.66</c:v>
                </c:pt>
              </c:numCache>
            </c:numRef>
          </c:val>
        </c:ser>
        <c:ser>
          <c:idx val="1"/>
          <c:order val="1"/>
          <c:tx>
            <c:strRef>
              <c:f>'Nyckeltal vårdproc  inkl kvoter'!$F$25</c:f>
              <c:strCache>
                <c:ptCount val="1"/>
                <c:pt idx="0">
                  <c:v>Visus=&gt;0,5 efter op (Mars-studien procent)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'Nyckeltal vårdproc  inkl kvoter'!$A$26:$A$31</c:f>
              <c:strCache>
                <c:ptCount val="6"/>
                <c:pt idx="0">
                  <c:v>Jönköping</c:v>
                </c:pt>
                <c:pt idx="1">
                  <c:v>Eksjö</c:v>
                </c:pt>
                <c:pt idx="2">
                  <c:v>Värnamo</c:v>
                </c:pt>
                <c:pt idx="3">
                  <c:v>Kalmar</c:v>
                </c:pt>
                <c:pt idx="4">
                  <c:v>Västervik</c:v>
                </c:pt>
                <c:pt idx="5">
                  <c:v>Region Östergötland</c:v>
                </c:pt>
              </c:strCache>
            </c:strRef>
          </c:cat>
          <c:val>
            <c:numRef>
              <c:f>'Nyckeltal vårdproc  inkl kvoter'!$F$26:$F$31</c:f>
              <c:numCache>
                <c:ptCount val="6"/>
                <c:pt idx="0">
                  <c:v>0</c:v>
                </c:pt>
                <c:pt idx="1">
                  <c:v>0.88</c:v>
                </c:pt>
                <c:pt idx="2">
                  <c:v>0.93</c:v>
                </c:pt>
                <c:pt idx="4">
                  <c:v>0.86</c:v>
                </c:pt>
              </c:numCache>
            </c:numRef>
          </c:val>
        </c:ser>
        <c:overlap val="-27"/>
        <c:gapWidth val="219"/>
        <c:axId val="29621224"/>
        <c:axId val="65264425"/>
      </c:barChart>
      <c:catAx>
        <c:axId val="296212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264425"/>
        <c:crosses val="autoZero"/>
        <c:auto val="1"/>
        <c:lblOffset val="100"/>
        <c:tickLblSkip val="1"/>
        <c:noMultiLvlLbl val="0"/>
      </c:catAx>
      <c:valAx>
        <c:axId val="65264425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6212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55"/>
          <c:y val="0.90475"/>
          <c:w val="0.5247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Kommunikation (2019)
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0375"/>
          <c:w val="0.971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'Nyckeltal vårdproc  inkl kvoter'!$H$25</c:f>
              <c:strCache>
                <c:ptCount val="1"/>
                <c:pt idx="0">
                  <c:v>Kommunikation (Komplikation)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'Nyckeltal vårdproc  inkl kvoter'!$A$26:$A$31</c:f>
              <c:strCache>
                <c:ptCount val="6"/>
                <c:pt idx="0">
                  <c:v>Jönköping</c:v>
                </c:pt>
                <c:pt idx="1">
                  <c:v>Eksjö</c:v>
                </c:pt>
                <c:pt idx="2">
                  <c:v>Värnamo</c:v>
                </c:pt>
                <c:pt idx="3">
                  <c:v>Kalmar</c:v>
                </c:pt>
                <c:pt idx="4">
                  <c:v>Västervik</c:v>
                </c:pt>
                <c:pt idx="5">
                  <c:v>Region Östergötland</c:v>
                </c:pt>
              </c:strCache>
            </c:strRef>
          </c:cat>
          <c:val>
            <c:numRef>
              <c:f>'Nyckeltal vårdproc  inkl kvoter'!$H$26:$H$31</c:f>
              <c:numCache>
                <c:ptCount val="6"/>
                <c:pt idx="0">
                  <c:v>0</c:v>
                </c:pt>
                <c:pt idx="1">
                  <c:v>0.01</c:v>
                </c:pt>
                <c:pt idx="2">
                  <c:v>0.015</c:v>
                </c:pt>
                <c:pt idx="3">
                  <c:v>0.005</c:v>
                </c:pt>
                <c:pt idx="4">
                  <c:v>0.018</c:v>
                </c:pt>
              </c:numCache>
            </c:numRef>
          </c:val>
        </c:ser>
        <c:overlap val="-27"/>
        <c:gapWidth val="219"/>
        <c:axId val="50508914"/>
        <c:axId val="51927043"/>
      </c:barChart>
      <c:catAx>
        <c:axId val="505089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927043"/>
        <c:crosses val="autoZero"/>
        <c:auto val="1"/>
        <c:lblOffset val="100"/>
        <c:tickLblSkip val="1"/>
        <c:noMultiLvlLbl val="0"/>
      </c:catAx>
      <c:valAx>
        <c:axId val="519270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5089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Nya H 40.1 +AC043 (2019)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025"/>
          <c:w val="0.9715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'Nyckeltal vårdproc  inkl kvoter'!$B$33</c:f>
              <c:strCache>
                <c:ptCount val="1"/>
                <c:pt idx="0">
                  <c:v>Nya H 40.1 +AC043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'Nyckeltal vårdproc  inkl kvoter'!$A$34:$A$39</c:f>
              <c:strCache>
                <c:ptCount val="6"/>
                <c:pt idx="0">
                  <c:v>Jönköping</c:v>
                </c:pt>
                <c:pt idx="1">
                  <c:v>Eksjö</c:v>
                </c:pt>
                <c:pt idx="2">
                  <c:v>Värnamo</c:v>
                </c:pt>
                <c:pt idx="3">
                  <c:v>Kalmar</c:v>
                </c:pt>
                <c:pt idx="4">
                  <c:v>Västervik</c:v>
                </c:pt>
                <c:pt idx="5">
                  <c:v>Region Östergötland</c:v>
                </c:pt>
              </c:strCache>
            </c:strRef>
          </c:cat>
          <c:val>
            <c:numRef>
              <c:f>'Nyckeltal vårdproc  inkl kvoter'!$B$34:$B$39</c:f>
              <c:numCache>
                <c:ptCount val="6"/>
                <c:pt idx="0">
                  <c:v>13</c:v>
                </c:pt>
                <c:pt idx="1">
                  <c:v>56</c:v>
                </c:pt>
                <c:pt idx="2">
                  <c:v>11</c:v>
                </c:pt>
                <c:pt idx="3">
                  <c:v>23</c:v>
                </c:pt>
                <c:pt idx="4">
                  <c:v>58</c:v>
                </c:pt>
                <c:pt idx="5">
                  <c:v>143</c:v>
                </c:pt>
              </c:numCache>
            </c:numRef>
          </c:val>
        </c:ser>
        <c:overlap val="-27"/>
        <c:gapWidth val="219"/>
        <c:axId val="64690204"/>
        <c:axId val="45340925"/>
      </c:barChart>
      <c:catAx>
        <c:axId val="64690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340925"/>
        <c:crosses val="autoZero"/>
        <c:auto val="1"/>
        <c:lblOffset val="100"/>
        <c:tickLblSkip val="1"/>
        <c:noMultiLvlLbl val="0"/>
      </c:catAx>
      <c:valAx>
        <c:axId val="453409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6902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SF/ny patient och år (2019)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025"/>
          <c:w val="0.9715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'Nyckeltal vårdproc  inkl kvoter'!$D$33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'Nyckeltal vårdproc  inkl kvoter'!$A$34:$A$39</c:f>
              <c:strCache>
                <c:ptCount val="6"/>
                <c:pt idx="0">
                  <c:v>Jönköping</c:v>
                </c:pt>
                <c:pt idx="1">
                  <c:v>Eksjö</c:v>
                </c:pt>
                <c:pt idx="2">
                  <c:v>Värnamo</c:v>
                </c:pt>
                <c:pt idx="3">
                  <c:v>Kalmar</c:v>
                </c:pt>
                <c:pt idx="4">
                  <c:v>Västervik</c:v>
                </c:pt>
                <c:pt idx="5">
                  <c:v>Region Östergötland</c:v>
                </c:pt>
              </c:strCache>
            </c:strRef>
          </c:cat>
          <c:val>
            <c:numRef>
              <c:f>'Nyckeltal vårdproc  inkl kvoter'!$D$34:$D$39</c:f>
              <c:numCache>
                <c:ptCount val="6"/>
              </c:numCache>
            </c:numRef>
          </c:val>
        </c:ser>
        <c:overlap val="-27"/>
        <c:gapWidth val="219"/>
        <c:axId val="5415142"/>
        <c:axId val="48736279"/>
      </c:barChart>
      <c:catAx>
        <c:axId val="54151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736279"/>
        <c:crosses val="autoZero"/>
        <c:auto val="1"/>
        <c:lblOffset val="100"/>
        <c:tickLblSkip val="1"/>
        <c:noMultiLvlLbl val="0"/>
      </c:catAx>
      <c:valAx>
        <c:axId val="487362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151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Nya H 40.1 +AC043 per 1000 inv (2019)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025"/>
          <c:w val="0.9715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'Nyckeltal vårdproc  inkl kvoter'!$C$33</c:f>
              <c:strCache>
                <c:ptCount val="1"/>
                <c:pt idx="0">
                  <c:v>Nya H 40.1 +AC043 per 1000 inv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'Nyckeltal vårdproc  inkl kvoter'!$A$34:$A$39</c:f>
              <c:strCache>
                <c:ptCount val="6"/>
                <c:pt idx="0">
                  <c:v>Jönköping</c:v>
                </c:pt>
                <c:pt idx="1">
                  <c:v>Eksjö</c:v>
                </c:pt>
                <c:pt idx="2">
                  <c:v>Värnamo</c:v>
                </c:pt>
                <c:pt idx="3">
                  <c:v>Kalmar</c:v>
                </c:pt>
                <c:pt idx="4">
                  <c:v>Västervik</c:v>
                </c:pt>
                <c:pt idx="5">
                  <c:v>Region Östergötland</c:v>
                </c:pt>
              </c:strCache>
            </c:strRef>
          </c:cat>
          <c:val>
            <c:numRef>
              <c:f>'Nyckeltal vårdproc  inkl kvoter'!$C$34:$C$39</c:f>
              <c:numCache>
                <c:ptCount val="6"/>
                <c:pt idx="0">
                  <c:v>0.08084376010547002</c:v>
                </c:pt>
                <c:pt idx="1">
                  <c:v>0.4900030625191407</c:v>
                </c:pt>
                <c:pt idx="2">
                  <c:v>0.12427974240198847</c:v>
                </c:pt>
                <c:pt idx="3">
                  <c:v>0.1652797539487489</c:v>
                </c:pt>
                <c:pt idx="4">
                  <c:v>0.4167924230011929</c:v>
                </c:pt>
                <c:pt idx="5">
                  <c:v>0.30719986251194964</c:v>
                </c:pt>
              </c:numCache>
            </c:numRef>
          </c:val>
        </c:ser>
        <c:overlap val="-27"/>
        <c:gapWidth val="219"/>
        <c:axId val="35973328"/>
        <c:axId val="55324497"/>
      </c:barChart>
      <c:catAx>
        <c:axId val="359733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324497"/>
        <c:crosses val="autoZero"/>
        <c:auto val="1"/>
        <c:lblOffset val="100"/>
        <c:tickLblSkip val="1"/>
        <c:noMultiLvlLbl val="0"/>
      </c:catAx>
      <c:valAx>
        <c:axId val="553244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9733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Antal laserbeh (2019)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025"/>
          <c:w val="0.9715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'Nyckeltal vårdproc  inkl kvoter'!$B$41</c:f>
              <c:strCache>
                <c:ptCount val="1"/>
                <c:pt idx="0">
                  <c:v>Antal laserbeh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'Nyckeltal vårdproc  inkl kvoter'!$A$42:$A$47</c:f>
              <c:strCache>
                <c:ptCount val="6"/>
                <c:pt idx="0">
                  <c:v>Jönköping</c:v>
                </c:pt>
                <c:pt idx="1">
                  <c:v>Eksjö</c:v>
                </c:pt>
                <c:pt idx="2">
                  <c:v>Värnamo</c:v>
                </c:pt>
                <c:pt idx="3">
                  <c:v>Kalmar</c:v>
                </c:pt>
                <c:pt idx="4">
                  <c:v>Västervik</c:v>
                </c:pt>
                <c:pt idx="5">
                  <c:v>Region Östergötland</c:v>
                </c:pt>
              </c:strCache>
            </c:strRef>
          </c:cat>
          <c:val>
            <c:numRef>
              <c:f>'Nyckeltal vårdproc  inkl kvoter'!$B$42:$B$47</c:f>
              <c:numCache>
                <c:ptCount val="6"/>
                <c:pt idx="0">
                  <c:v>61</c:v>
                </c:pt>
                <c:pt idx="1">
                  <c:v>79</c:v>
                </c:pt>
                <c:pt idx="2">
                  <c:v>59</c:v>
                </c:pt>
                <c:pt idx="3">
                  <c:v>157</c:v>
                </c:pt>
                <c:pt idx="4">
                  <c:v>86</c:v>
                </c:pt>
                <c:pt idx="5">
                  <c:v>124</c:v>
                </c:pt>
              </c:numCache>
            </c:numRef>
          </c:val>
        </c:ser>
        <c:overlap val="-27"/>
        <c:gapWidth val="219"/>
        <c:axId val="28158426"/>
        <c:axId val="52099243"/>
      </c:barChart>
      <c:catAx>
        <c:axId val="28158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099243"/>
        <c:crosses val="autoZero"/>
        <c:auto val="1"/>
        <c:lblOffset val="100"/>
        <c:tickLblSkip val="1"/>
        <c:noMultiLvlLbl val="0"/>
      </c:catAx>
      <c:valAx>
        <c:axId val="520992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158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AntiVEGF (2019)</a:t>
            </a:r>
          </a:p>
        </c:rich>
      </c:tx>
      <c:layout>
        <c:manualLayout>
          <c:xMode val="factor"/>
          <c:yMode val="factor"/>
          <c:x val="-0.001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87"/>
          <c:w val="0.8167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'Nyckeltal vårdproc  inkl kvoter'!$D$41</c:f>
              <c:strCache>
                <c:ptCount val="1"/>
                <c:pt idx="0">
                  <c:v>Unika pat antiVEGF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'Nyckeltal vårdproc  inkl kvoter'!$A$42:$A$47</c:f>
              <c:strCache>
                <c:ptCount val="6"/>
                <c:pt idx="0">
                  <c:v>Jönköping</c:v>
                </c:pt>
                <c:pt idx="1">
                  <c:v>Eksjö</c:v>
                </c:pt>
                <c:pt idx="2">
                  <c:v>Värnamo</c:v>
                </c:pt>
                <c:pt idx="3">
                  <c:v>Kalmar</c:v>
                </c:pt>
                <c:pt idx="4">
                  <c:v>Västervik</c:v>
                </c:pt>
                <c:pt idx="5">
                  <c:v>Region Östergötland</c:v>
                </c:pt>
              </c:strCache>
            </c:strRef>
          </c:cat>
          <c:val>
            <c:numRef>
              <c:f>'Nyckeltal vårdproc  inkl kvoter'!$D$42:$D$47</c:f>
              <c:numCache>
                <c:ptCount val="6"/>
                <c:pt idx="0">
                  <c:v>117</c:v>
                </c:pt>
                <c:pt idx="1">
                  <c:v>110</c:v>
                </c:pt>
                <c:pt idx="2">
                  <c:v>81</c:v>
                </c:pt>
                <c:pt idx="3">
                  <c:v>141</c:v>
                </c:pt>
                <c:pt idx="4">
                  <c:v>77</c:v>
                </c:pt>
                <c:pt idx="5">
                  <c:v>133</c:v>
                </c:pt>
              </c:numCache>
            </c:numRef>
          </c:val>
        </c:ser>
        <c:ser>
          <c:idx val="1"/>
          <c:order val="1"/>
          <c:tx>
            <c:strRef>
              <c:f>'Nyckeltal vårdproc  inkl kvoter'!$G$41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'Nyckeltal vårdproc  inkl kvoter'!$A$42:$A$47</c:f>
              <c:strCache>
                <c:ptCount val="6"/>
                <c:pt idx="0">
                  <c:v>Jönköping</c:v>
                </c:pt>
                <c:pt idx="1">
                  <c:v>Eksjö</c:v>
                </c:pt>
                <c:pt idx="2">
                  <c:v>Värnamo</c:v>
                </c:pt>
                <c:pt idx="3">
                  <c:v>Kalmar</c:v>
                </c:pt>
                <c:pt idx="4">
                  <c:v>Västervik</c:v>
                </c:pt>
                <c:pt idx="5">
                  <c:v>Region Östergötland</c:v>
                </c:pt>
              </c:strCache>
            </c:strRef>
          </c:cat>
          <c:val>
            <c:numRef>
              <c:f>'Nyckeltal vårdproc  inkl kvoter'!$G$42:$G$47</c:f>
              <c:numCache>
                <c:ptCount val="6"/>
              </c:numCache>
            </c:numRef>
          </c:val>
        </c:ser>
        <c:overlap val="-27"/>
        <c:gapWidth val="219"/>
        <c:axId val="66240004"/>
        <c:axId val="59289125"/>
      </c:barChart>
      <c:catAx>
        <c:axId val="662400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289125"/>
        <c:crosses val="autoZero"/>
        <c:auto val="1"/>
        <c:lblOffset val="100"/>
        <c:tickLblSkip val="1"/>
        <c:noMultiLvlLbl val="0"/>
      </c:catAx>
      <c:valAx>
        <c:axId val="592891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2400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725"/>
          <c:y val="0.93075"/>
          <c:w val="0.4857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361950</xdr:colOff>
      <xdr:row>69</xdr:row>
      <xdr:rowOff>19050</xdr:rowOff>
    </xdr:from>
    <xdr:to>
      <xdr:col>37</xdr:col>
      <xdr:colOff>28575</xdr:colOff>
      <xdr:row>86</xdr:row>
      <xdr:rowOff>19050</xdr:rowOff>
    </xdr:to>
    <xdr:graphicFrame>
      <xdr:nvGraphicFramePr>
        <xdr:cNvPr id="1" name="Diagram 4"/>
        <xdr:cNvGraphicFramePr/>
      </xdr:nvGraphicFramePr>
      <xdr:xfrm>
        <a:off x="40262175" y="13192125"/>
        <a:ext cx="57626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304800</xdr:colOff>
      <xdr:row>16</xdr:row>
      <xdr:rowOff>152400</xdr:rowOff>
    </xdr:to>
    <xdr:graphicFrame>
      <xdr:nvGraphicFramePr>
        <xdr:cNvPr id="1" name="Diagram 1"/>
        <xdr:cNvGraphicFramePr/>
      </xdr:nvGraphicFramePr>
      <xdr:xfrm>
        <a:off x="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304800</xdr:colOff>
      <xdr:row>16</xdr:row>
      <xdr:rowOff>152400</xdr:rowOff>
    </xdr:to>
    <xdr:graphicFrame>
      <xdr:nvGraphicFramePr>
        <xdr:cNvPr id="2" name="Diagram 4"/>
        <xdr:cNvGraphicFramePr/>
      </xdr:nvGraphicFramePr>
      <xdr:xfrm>
        <a:off x="4876800" y="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304800</xdr:colOff>
      <xdr:row>16</xdr:row>
      <xdr:rowOff>152400</xdr:rowOff>
    </xdr:to>
    <xdr:graphicFrame>
      <xdr:nvGraphicFramePr>
        <xdr:cNvPr id="3" name="Diagram 5"/>
        <xdr:cNvGraphicFramePr/>
      </xdr:nvGraphicFramePr>
      <xdr:xfrm>
        <a:off x="9753600" y="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304800</xdr:colOff>
      <xdr:row>16</xdr:row>
      <xdr:rowOff>152400</xdr:rowOff>
    </xdr:to>
    <xdr:graphicFrame>
      <xdr:nvGraphicFramePr>
        <xdr:cNvPr id="1" name="Diagram 1"/>
        <xdr:cNvGraphicFramePr/>
      </xdr:nvGraphicFramePr>
      <xdr:xfrm>
        <a:off x="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304800</xdr:colOff>
      <xdr:row>16</xdr:row>
      <xdr:rowOff>152400</xdr:rowOff>
    </xdr:to>
    <xdr:graphicFrame>
      <xdr:nvGraphicFramePr>
        <xdr:cNvPr id="2" name="Diagram 2"/>
        <xdr:cNvGraphicFramePr/>
      </xdr:nvGraphicFramePr>
      <xdr:xfrm>
        <a:off x="4876800" y="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304800</xdr:colOff>
      <xdr:row>34</xdr:row>
      <xdr:rowOff>152400</xdr:rowOff>
    </xdr:to>
    <xdr:graphicFrame>
      <xdr:nvGraphicFramePr>
        <xdr:cNvPr id="3" name="Diagram 3"/>
        <xdr:cNvGraphicFramePr/>
      </xdr:nvGraphicFramePr>
      <xdr:xfrm>
        <a:off x="0" y="29146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304800</xdr:colOff>
      <xdr:row>16</xdr:row>
      <xdr:rowOff>152400</xdr:rowOff>
    </xdr:to>
    <xdr:graphicFrame>
      <xdr:nvGraphicFramePr>
        <xdr:cNvPr id="1" name="Diagram 1"/>
        <xdr:cNvGraphicFramePr/>
      </xdr:nvGraphicFramePr>
      <xdr:xfrm>
        <a:off x="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19</xdr:col>
      <xdr:colOff>476250</xdr:colOff>
      <xdr:row>23</xdr:row>
      <xdr:rowOff>28575</xdr:rowOff>
    </xdr:to>
    <xdr:graphicFrame>
      <xdr:nvGraphicFramePr>
        <xdr:cNvPr id="2" name="Diagram 2"/>
        <xdr:cNvGraphicFramePr/>
      </xdr:nvGraphicFramePr>
      <xdr:xfrm>
        <a:off x="4876800" y="0"/>
        <a:ext cx="718185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304800</xdr:colOff>
      <xdr:row>34</xdr:row>
      <xdr:rowOff>152400</xdr:rowOff>
    </xdr:to>
    <xdr:graphicFrame>
      <xdr:nvGraphicFramePr>
        <xdr:cNvPr id="3" name="Diagram 3"/>
        <xdr:cNvGraphicFramePr/>
      </xdr:nvGraphicFramePr>
      <xdr:xfrm>
        <a:off x="0" y="29146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304800</xdr:colOff>
      <xdr:row>16</xdr:row>
      <xdr:rowOff>152400</xdr:rowOff>
    </xdr:to>
    <xdr:graphicFrame>
      <xdr:nvGraphicFramePr>
        <xdr:cNvPr id="1" name="Diagram 1"/>
        <xdr:cNvGraphicFramePr/>
      </xdr:nvGraphicFramePr>
      <xdr:xfrm>
        <a:off x="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304800</xdr:colOff>
      <xdr:row>34</xdr:row>
      <xdr:rowOff>152400</xdr:rowOff>
    </xdr:to>
    <xdr:graphicFrame>
      <xdr:nvGraphicFramePr>
        <xdr:cNvPr id="2" name="Diagram 2"/>
        <xdr:cNvGraphicFramePr/>
      </xdr:nvGraphicFramePr>
      <xdr:xfrm>
        <a:off x="0" y="29146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304800</xdr:colOff>
      <xdr:row>16</xdr:row>
      <xdr:rowOff>152400</xdr:rowOff>
    </xdr:to>
    <xdr:graphicFrame>
      <xdr:nvGraphicFramePr>
        <xdr:cNvPr id="3" name="Diagram 3"/>
        <xdr:cNvGraphicFramePr/>
      </xdr:nvGraphicFramePr>
      <xdr:xfrm>
        <a:off x="4876800" y="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361950</xdr:colOff>
      <xdr:row>56</xdr:row>
      <xdr:rowOff>19050</xdr:rowOff>
    </xdr:from>
    <xdr:to>
      <xdr:col>38</xdr:col>
      <xdr:colOff>28575</xdr:colOff>
      <xdr:row>73</xdr:row>
      <xdr:rowOff>19050</xdr:rowOff>
    </xdr:to>
    <xdr:graphicFrame>
      <xdr:nvGraphicFramePr>
        <xdr:cNvPr id="1" name="Diagram 4"/>
        <xdr:cNvGraphicFramePr/>
      </xdr:nvGraphicFramePr>
      <xdr:xfrm>
        <a:off x="24374475" y="9886950"/>
        <a:ext cx="57626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HJ\EXCEL\Ansv.f&#246;rd\V&#228;xling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N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9"/>
      <sheetName val="skattesatser ny o ga"/>
      <sheetName val="skattesats"/>
      <sheetName val="skattesats (2)"/>
      <sheetName val="skattesats (3)"/>
      <sheetName val="nyskattesats (2)"/>
      <sheetName val="Tab3"/>
      <sheetName val="skatteunderlag"/>
      <sheetName val="medelutd (2)"/>
      <sheetName val="medelutd"/>
      <sheetName val="Folkm98"/>
      <sheetName val="hemsjukv"/>
      <sheetName val="gymnasiet"/>
      <sheetName val="kollektivtr"/>
      <sheetName val="trafikmodell"/>
      <sheetName val="trafik 98"/>
      <sheetName val="Kalkyl (2)"/>
      <sheetName val="Kalkyl"/>
      <sheetName val="Blad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8"/>
  <sheetViews>
    <sheetView tabSelected="1" zoomScalePageLayoutView="0" workbookViewId="0" topLeftCell="A22">
      <selection activeCell="E59" sqref="E59"/>
    </sheetView>
  </sheetViews>
  <sheetFormatPr defaultColWidth="9.140625" defaultRowHeight="12.75"/>
  <cols>
    <col min="1" max="1" width="41.8515625" style="0" customWidth="1"/>
    <col min="2" max="2" width="39.421875" style="0" customWidth="1"/>
    <col min="3" max="3" width="35.00390625" style="0" bestFit="1" customWidth="1"/>
    <col min="4" max="4" width="44.7109375" style="0" customWidth="1"/>
    <col min="5" max="5" width="39.140625" style="0" customWidth="1"/>
    <col min="6" max="6" width="43.421875" style="0" customWidth="1"/>
    <col min="7" max="7" width="39.7109375" style="0" customWidth="1"/>
    <col min="8" max="8" width="37.140625" style="0" customWidth="1"/>
    <col min="9" max="9" width="36.7109375" style="0" customWidth="1"/>
    <col min="10" max="10" width="36.140625" style="0" customWidth="1"/>
    <col min="11" max="11" width="37.421875" style="0" customWidth="1"/>
    <col min="12" max="12" width="30.57421875" style="0" customWidth="1"/>
  </cols>
  <sheetData>
    <row r="1" spans="1:12" ht="18">
      <c r="A1" s="1" t="s">
        <v>1</v>
      </c>
      <c r="B1" s="2"/>
      <c r="C1" s="2"/>
      <c r="D1" s="208" t="s">
        <v>15</v>
      </c>
      <c r="E1" s="208"/>
      <c r="F1" s="208"/>
      <c r="G1" s="56"/>
      <c r="H1" s="56"/>
      <c r="I1" s="56"/>
      <c r="J1" s="2"/>
      <c r="K1" s="2"/>
      <c r="L1" s="2"/>
    </row>
    <row r="2" spans="1:11" ht="18">
      <c r="A2" s="4" t="s">
        <v>0</v>
      </c>
      <c r="B2" s="12" t="s">
        <v>40</v>
      </c>
      <c r="C2" s="11"/>
      <c r="D2" s="12" t="s">
        <v>40</v>
      </c>
      <c r="E2" s="11"/>
      <c r="F2" s="12" t="s">
        <v>40</v>
      </c>
      <c r="G2" s="11"/>
      <c r="H2" s="12" t="s">
        <v>40</v>
      </c>
      <c r="I2" s="56"/>
      <c r="J2" s="56"/>
      <c r="K2" s="56"/>
    </row>
    <row r="3" spans="1:12" ht="18">
      <c r="A3" s="23" t="s">
        <v>42</v>
      </c>
      <c r="B3" s="79" t="s">
        <v>47</v>
      </c>
      <c r="C3" s="79" t="s">
        <v>48</v>
      </c>
      <c r="D3" s="79" t="s">
        <v>43</v>
      </c>
      <c r="E3" s="79" t="s">
        <v>44</v>
      </c>
      <c r="F3" s="79" t="s">
        <v>45</v>
      </c>
      <c r="G3" s="79" t="s">
        <v>46</v>
      </c>
      <c r="H3" s="79" t="s">
        <v>73</v>
      </c>
      <c r="I3" s="56"/>
      <c r="J3" s="2"/>
      <c r="K3" s="2"/>
      <c r="L3" s="2"/>
    </row>
    <row r="4" spans="1:12" ht="18">
      <c r="A4" s="13" t="s">
        <v>2</v>
      </c>
      <c r="B4" s="181">
        <v>8467</v>
      </c>
      <c r="C4" s="192">
        <f aca="true" t="shared" si="0" ref="C4:C9">B4/J26*1000</f>
        <v>52.65416283177035</v>
      </c>
      <c r="D4" s="183">
        <v>1048</v>
      </c>
      <c r="E4" s="193">
        <f aca="true" t="shared" si="1" ref="E4:E9">D4/J26*1000</f>
        <v>6.517250814656352</v>
      </c>
      <c r="F4" s="184">
        <v>7419</v>
      </c>
      <c r="G4" s="193">
        <f aca="true" t="shared" si="2" ref="G4:G9">F4/J26*1000</f>
        <v>46.136912017114</v>
      </c>
      <c r="H4" s="172"/>
      <c r="I4" s="56"/>
      <c r="J4" s="2"/>
      <c r="K4" s="2"/>
      <c r="L4" s="2"/>
    </row>
    <row r="5" spans="1:12" ht="18">
      <c r="A5" s="13" t="s">
        <v>3</v>
      </c>
      <c r="B5" s="181">
        <v>5031</v>
      </c>
      <c r="C5" s="192">
        <f t="shared" si="0"/>
        <v>44.02152513453209</v>
      </c>
      <c r="D5" s="183">
        <v>844</v>
      </c>
      <c r="E5" s="193">
        <f t="shared" si="1"/>
        <v>7.385046156538478</v>
      </c>
      <c r="F5" s="183">
        <v>4187</v>
      </c>
      <c r="G5" s="193">
        <f t="shared" si="2"/>
        <v>36.63647897799361</v>
      </c>
      <c r="H5" s="172"/>
      <c r="I5" s="56"/>
      <c r="J5" s="2"/>
      <c r="K5" s="2"/>
      <c r="L5" s="2"/>
    </row>
    <row r="6" spans="1:12" ht="18">
      <c r="A6" s="13" t="s">
        <v>4</v>
      </c>
      <c r="B6" s="181">
        <v>4444</v>
      </c>
      <c r="C6" s="192">
        <f t="shared" si="0"/>
        <v>50.209015930403346</v>
      </c>
      <c r="D6" s="183">
        <v>891</v>
      </c>
      <c r="E6" s="193">
        <f t="shared" si="1"/>
        <v>10.066659134561066</v>
      </c>
      <c r="F6" s="183">
        <v>3553</v>
      </c>
      <c r="G6" s="193">
        <f t="shared" si="2"/>
        <v>40.142356795842275</v>
      </c>
      <c r="H6" s="172"/>
      <c r="I6" s="56"/>
      <c r="J6" s="2"/>
      <c r="K6" s="2"/>
      <c r="L6" s="2"/>
    </row>
    <row r="7" spans="1:12" ht="18">
      <c r="A7" s="50" t="s">
        <v>6</v>
      </c>
      <c r="B7" s="182">
        <v>9886</v>
      </c>
      <c r="C7" s="192">
        <f t="shared" si="0"/>
        <v>71.04154989292746</v>
      </c>
      <c r="D7" s="184">
        <v>1873</v>
      </c>
      <c r="E7" s="193">
        <f t="shared" si="1"/>
        <v>13.459520832435073</v>
      </c>
      <c r="F7" s="184">
        <v>8013</v>
      </c>
      <c r="G7" s="193">
        <f t="shared" si="2"/>
        <v>57.58202906049239</v>
      </c>
      <c r="H7" s="182">
        <f>1734+612+556</f>
        <v>2902</v>
      </c>
      <c r="I7" s="56"/>
      <c r="J7" s="2"/>
      <c r="K7" s="2"/>
      <c r="L7" s="2"/>
    </row>
    <row r="8" spans="1:12" ht="18">
      <c r="A8" s="51" t="s">
        <v>7</v>
      </c>
      <c r="B8" s="182">
        <v>7058</v>
      </c>
      <c r="C8" s="192">
        <f t="shared" si="0"/>
        <v>66.40448592503387</v>
      </c>
      <c r="D8" s="184">
        <v>2374</v>
      </c>
      <c r="E8" s="193">
        <f t="shared" si="1"/>
        <v>22.335541171157608</v>
      </c>
      <c r="F8" s="184">
        <v>4684</v>
      </c>
      <c r="G8" s="193">
        <f t="shared" si="2"/>
        <v>44.06894475387626</v>
      </c>
      <c r="H8" s="172"/>
      <c r="I8" s="56"/>
      <c r="J8" s="2"/>
      <c r="K8" s="2"/>
      <c r="L8" s="2"/>
    </row>
    <row r="9" spans="1:12" ht="18">
      <c r="A9" s="13" t="s">
        <v>59</v>
      </c>
      <c r="B9" s="182">
        <v>19229</v>
      </c>
      <c r="C9" s="192">
        <f t="shared" si="0"/>
        <v>41.30871437931664</v>
      </c>
      <c r="D9" s="184">
        <v>7727</v>
      </c>
      <c r="E9" s="193">
        <f t="shared" si="1"/>
        <v>16.599533829579265</v>
      </c>
      <c r="F9" s="184">
        <v>11502</v>
      </c>
      <c r="G9" s="193">
        <f t="shared" si="2"/>
        <v>24.70918054973738</v>
      </c>
      <c r="H9" s="184">
        <v>2361</v>
      </c>
      <c r="I9" s="56"/>
      <c r="J9" s="2"/>
      <c r="K9" s="2"/>
      <c r="L9" s="2"/>
    </row>
    <row r="10" spans="1:12" ht="18">
      <c r="A10" s="23" t="s">
        <v>56</v>
      </c>
      <c r="B10" s="79" t="s">
        <v>49</v>
      </c>
      <c r="C10" s="79" t="s">
        <v>48</v>
      </c>
      <c r="D10" s="79" t="s">
        <v>53</v>
      </c>
      <c r="E10" s="79" t="s">
        <v>60</v>
      </c>
      <c r="F10" s="79" t="s">
        <v>50</v>
      </c>
      <c r="G10" s="79" t="s">
        <v>51</v>
      </c>
      <c r="H10" s="79" t="s">
        <v>54</v>
      </c>
      <c r="I10" s="158" t="s">
        <v>60</v>
      </c>
      <c r="J10" s="158" t="s">
        <v>52</v>
      </c>
      <c r="K10" s="175" t="s">
        <v>55</v>
      </c>
      <c r="L10" s="2"/>
    </row>
    <row r="11" spans="1:12" ht="18">
      <c r="A11" s="13" t="s">
        <v>2</v>
      </c>
      <c r="B11" s="181">
        <v>7790</v>
      </c>
      <c r="C11" s="192">
        <f aca="true" t="shared" si="3" ref="C11:C16">B11/J26*1000</f>
        <v>48.44406855550857</v>
      </c>
      <c r="D11" s="181">
        <v>6454</v>
      </c>
      <c r="E11" s="193">
        <f aca="true" t="shared" si="4" ref="E11:E16">D11/J26*1000</f>
        <v>40.135817516977184</v>
      </c>
      <c r="F11" s="183">
        <v>4681</v>
      </c>
      <c r="G11" s="183">
        <v>1773</v>
      </c>
      <c r="H11" s="184" t="s">
        <v>76</v>
      </c>
      <c r="I11" s="193" t="s">
        <v>76</v>
      </c>
      <c r="J11" s="184" t="s">
        <v>76</v>
      </c>
      <c r="K11" s="184" t="s">
        <v>76</v>
      </c>
      <c r="L11" s="2"/>
    </row>
    <row r="12" spans="1:12" ht="18">
      <c r="A12" s="13" t="s">
        <v>3</v>
      </c>
      <c r="B12" s="181">
        <v>4358</v>
      </c>
      <c r="C12" s="192">
        <f t="shared" si="3"/>
        <v>38.132738329614554</v>
      </c>
      <c r="D12" s="181">
        <v>2599</v>
      </c>
      <c r="E12" s="193">
        <f t="shared" si="4"/>
        <v>22.741392133700835</v>
      </c>
      <c r="F12" s="183">
        <v>1094</v>
      </c>
      <c r="G12" s="183">
        <v>1505</v>
      </c>
      <c r="H12" s="184" t="s">
        <v>76</v>
      </c>
      <c r="I12" s="193" t="s">
        <v>76</v>
      </c>
      <c r="J12" s="184" t="s">
        <v>76</v>
      </c>
      <c r="K12" s="184" t="s">
        <v>76</v>
      </c>
      <c r="L12" s="2"/>
    </row>
    <row r="13" spans="1:12" ht="18">
      <c r="A13" s="13" t="s">
        <v>4</v>
      </c>
      <c r="B13" s="181">
        <v>4014</v>
      </c>
      <c r="C13" s="192">
        <f t="shared" si="3"/>
        <v>45.35080781832561</v>
      </c>
      <c r="D13" s="181">
        <v>2635</v>
      </c>
      <c r="E13" s="193">
        <f t="shared" si="4"/>
        <v>29.77064738447633</v>
      </c>
      <c r="F13" s="183">
        <v>1694</v>
      </c>
      <c r="G13" s="183">
        <v>941</v>
      </c>
      <c r="H13" s="184" t="s">
        <v>76</v>
      </c>
      <c r="I13" s="193" t="s">
        <v>76</v>
      </c>
      <c r="J13" s="184" t="s">
        <v>76</v>
      </c>
      <c r="K13" s="184" t="s">
        <v>76</v>
      </c>
      <c r="L13" s="2"/>
    </row>
    <row r="14" spans="1:12" ht="18">
      <c r="A14" s="50" t="s">
        <v>6</v>
      </c>
      <c r="B14" s="181">
        <v>9538</v>
      </c>
      <c r="C14" s="192">
        <f t="shared" si="3"/>
        <v>68.5407953549203</v>
      </c>
      <c r="D14" s="181">
        <v>7498</v>
      </c>
      <c r="E14" s="193">
        <f t="shared" si="4"/>
        <v>53.88119978729215</v>
      </c>
      <c r="F14" s="183">
        <v>5167</v>
      </c>
      <c r="G14" s="183">
        <v>2331</v>
      </c>
      <c r="H14" s="184">
        <v>27122</v>
      </c>
      <c r="I14" s="193">
        <f>H14/J29*1000</f>
        <v>194.90076028686818</v>
      </c>
      <c r="J14" s="188">
        <v>11480</v>
      </c>
      <c r="K14" s="184">
        <v>15642</v>
      </c>
      <c r="L14" s="2"/>
    </row>
    <row r="15" spans="1:12" ht="18">
      <c r="A15" s="51" t="s">
        <v>7</v>
      </c>
      <c r="B15" s="181">
        <v>6682</v>
      </c>
      <c r="C15" s="192">
        <f t="shared" si="3"/>
        <v>62.866927592954994</v>
      </c>
      <c r="D15" s="181">
        <v>5765</v>
      </c>
      <c r="E15" s="193">
        <f t="shared" si="4"/>
        <v>54.23942495860304</v>
      </c>
      <c r="F15" s="183">
        <v>3906</v>
      </c>
      <c r="G15" s="183">
        <v>1859</v>
      </c>
      <c r="H15" s="183">
        <v>17799</v>
      </c>
      <c r="I15" s="193">
        <f>H15/J30*1000</f>
        <v>167.4601083847659</v>
      </c>
      <c r="J15" s="184">
        <v>7270</v>
      </c>
      <c r="K15" s="184">
        <v>10529</v>
      </c>
      <c r="L15" s="2"/>
    </row>
    <row r="16" spans="1:12" ht="18">
      <c r="A16" s="13" t="s">
        <v>59</v>
      </c>
      <c r="B16" s="181">
        <v>14915</v>
      </c>
      <c r="C16" s="192">
        <f t="shared" si="3"/>
        <v>32.041160485075025</v>
      </c>
      <c r="D16" s="181">
        <v>19275</v>
      </c>
      <c r="E16" s="193">
        <f t="shared" si="4"/>
        <v>41.4075339155093</v>
      </c>
      <c r="F16" s="183">
        <v>12558</v>
      </c>
      <c r="G16" s="183">
        <v>6717</v>
      </c>
      <c r="H16" s="183">
        <v>54302</v>
      </c>
      <c r="I16" s="193">
        <f>H16/J31*1000</f>
        <v>116.65431422464259</v>
      </c>
      <c r="J16" s="184">
        <v>25035</v>
      </c>
      <c r="K16" s="184">
        <v>29267</v>
      </c>
      <c r="L16" s="2"/>
    </row>
    <row r="17" spans="1:12" ht="30">
      <c r="A17" s="179" t="s">
        <v>57</v>
      </c>
      <c r="B17" s="79" t="s">
        <v>58</v>
      </c>
      <c r="C17" s="79" t="s">
        <v>48</v>
      </c>
      <c r="D17" s="79" t="s">
        <v>61</v>
      </c>
      <c r="E17" s="79" t="s">
        <v>48</v>
      </c>
      <c r="F17" s="79" t="s">
        <v>62</v>
      </c>
      <c r="G17" s="79" t="s">
        <v>63</v>
      </c>
      <c r="H17" s="190" t="s">
        <v>64</v>
      </c>
      <c r="I17" s="158" t="s">
        <v>71</v>
      </c>
      <c r="J17" s="158" t="s">
        <v>72</v>
      </c>
      <c r="K17" s="176" t="s">
        <v>68</v>
      </c>
      <c r="L17" s="176" t="s">
        <v>69</v>
      </c>
    </row>
    <row r="18" spans="1:12" ht="15">
      <c r="A18" s="13" t="s">
        <v>2</v>
      </c>
      <c r="B18" s="181">
        <v>4264</v>
      </c>
      <c r="C18" s="192">
        <f aca="true" t="shared" si="5" ref="C18:C23">B18/J26*1000</f>
        <v>26.516753314594165</v>
      </c>
      <c r="D18" s="181">
        <v>2577</v>
      </c>
      <c r="E18" s="193">
        <f aca="true" t="shared" si="6" ref="E18:E23">D18/J26*1000</f>
        <v>16.025720753215094</v>
      </c>
      <c r="F18" s="183" t="s">
        <v>76</v>
      </c>
      <c r="G18" s="183">
        <v>120</v>
      </c>
      <c r="H18" s="183"/>
      <c r="I18" s="194" t="s">
        <v>70</v>
      </c>
      <c r="J18" s="194" t="s">
        <v>70</v>
      </c>
      <c r="K18" s="194" t="s">
        <v>70</v>
      </c>
      <c r="L18" s="194" t="s">
        <v>70</v>
      </c>
    </row>
    <row r="19" spans="1:12" ht="15">
      <c r="A19" s="13" t="s">
        <v>3</v>
      </c>
      <c r="B19" s="181">
        <v>3487</v>
      </c>
      <c r="C19" s="192">
        <f t="shared" si="5"/>
        <v>30.51144069650435</v>
      </c>
      <c r="D19" s="181">
        <v>2895</v>
      </c>
      <c r="E19" s="193">
        <f t="shared" si="6"/>
        <v>25.33140832130201</v>
      </c>
      <c r="F19" s="183" t="s">
        <v>76</v>
      </c>
      <c r="G19" s="183">
        <v>1</v>
      </c>
      <c r="H19" s="183"/>
      <c r="I19" s="194" t="s">
        <v>70</v>
      </c>
      <c r="J19" s="194" t="s">
        <v>70</v>
      </c>
      <c r="K19" s="194" t="s">
        <v>70</v>
      </c>
      <c r="L19" s="194" t="s">
        <v>70</v>
      </c>
    </row>
    <row r="20" spans="1:12" ht="15">
      <c r="A20" s="13" t="s">
        <v>4</v>
      </c>
      <c r="B20" s="181">
        <v>2330</v>
      </c>
      <c r="C20" s="192">
        <f t="shared" si="5"/>
        <v>26.324709072421197</v>
      </c>
      <c r="D20" s="181">
        <v>1709</v>
      </c>
      <c r="E20" s="193">
        <f t="shared" si="6"/>
        <v>19.308552705908934</v>
      </c>
      <c r="F20" s="183" t="s">
        <v>76</v>
      </c>
      <c r="G20" s="183">
        <v>1</v>
      </c>
      <c r="H20" s="183"/>
      <c r="I20" s="194" t="s">
        <v>70</v>
      </c>
      <c r="J20" s="194" t="s">
        <v>70</v>
      </c>
      <c r="K20" s="194" t="s">
        <v>70</v>
      </c>
      <c r="L20" s="194" t="s">
        <v>70</v>
      </c>
    </row>
    <row r="21" spans="1:12" ht="15">
      <c r="A21" s="50" t="s">
        <v>6</v>
      </c>
      <c r="B21" s="181">
        <v>4470</v>
      </c>
      <c r="C21" s="192">
        <f t="shared" si="5"/>
        <v>32.12176087612642</v>
      </c>
      <c r="D21" s="181">
        <v>2751</v>
      </c>
      <c r="E21" s="193">
        <f t="shared" si="6"/>
        <v>19.768895787522098</v>
      </c>
      <c r="F21" s="183">
        <v>1719</v>
      </c>
      <c r="G21" s="183">
        <v>171</v>
      </c>
      <c r="H21" s="183">
        <v>1471</v>
      </c>
      <c r="I21" s="183">
        <v>144</v>
      </c>
      <c r="J21" s="193">
        <f>I21/J29*1000</f>
        <v>1.0347949812443409</v>
      </c>
      <c r="K21" s="183">
        <v>138</v>
      </c>
      <c r="L21" s="183">
        <v>6</v>
      </c>
    </row>
    <row r="22" spans="1:12" ht="15">
      <c r="A22" s="51" t="s">
        <v>7</v>
      </c>
      <c r="B22" s="181">
        <v>3559</v>
      </c>
      <c r="C22" s="192">
        <f t="shared" si="5"/>
        <v>33.484494957097695</v>
      </c>
      <c r="D22" s="181">
        <v>1659</v>
      </c>
      <c r="E22" s="193">
        <f t="shared" si="6"/>
        <v>15.608535300316122</v>
      </c>
      <c r="F22" s="183">
        <v>1900</v>
      </c>
      <c r="G22" s="183">
        <v>25</v>
      </c>
      <c r="H22" s="183">
        <v>1449</v>
      </c>
      <c r="I22" s="194" t="s">
        <v>70</v>
      </c>
      <c r="J22" s="194" t="s">
        <v>70</v>
      </c>
      <c r="K22" s="194" t="s">
        <v>70</v>
      </c>
      <c r="L22" s="194" t="s">
        <v>70</v>
      </c>
    </row>
    <row r="23" spans="1:12" ht="15">
      <c r="A23" s="13" t="s">
        <v>59</v>
      </c>
      <c r="B23" s="181">
        <v>16670</v>
      </c>
      <c r="C23" s="192">
        <f t="shared" si="5"/>
        <v>35.8113406159035</v>
      </c>
      <c r="D23" s="181">
        <v>8035</v>
      </c>
      <c r="E23" s="193">
        <f t="shared" si="6"/>
        <v>17.261195071912695</v>
      </c>
      <c r="F23" s="183">
        <v>3494</v>
      </c>
      <c r="G23" s="183">
        <v>789</v>
      </c>
      <c r="H23" s="183">
        <v>2549</v>
      </c>
      <c r="I23" s="183">
        <v>819</v>
      </c>
      <c r="J23" s="195">
        <f>I23/J31*1000</f>
        <v>1.7594173943866207</v>
      </c>
      <c r="K23" s="183">
        <v>609</v>
      </c>
      <c r="L23" s="183">
        <v>210</v>
      </c>
    </row>
    <row r="24" spans="1:11" ht="15.75">
      <c r="A24" s="4" t="s">
        <v>0</v>
      </c>
      <c r="B24" s="12" t="s">
        <v>40</v>
      </c>
      <c r="C24" s="11"/>
      <c r="D24" s="12" t="s">
        <v>40</v>
      </c>
      <c r="E24" s="11"/>
      <c r="F24" s="12" t="s">
        <v>40</v>
      </c>
      <c r="G24" s="11"/>
      <c r="H24" s="12" t="s">
        <v>40</v>
      </c>
      <c r="I24" s="11"/>
      <c r="J24" s="12" t="s">
        <v>40</v>
      </c>
      <c r="K24" s="196"/>
    </row>
    <row r="25" spans="1:11" ht="15.75">
      <c r="A25" s="23" t="s">
        <v>33</v>
      </c>
      <c r="B25" s="79" t="s">
        <v>27</v>
      </c>
      <c r="C25" s="158" t="s">
        <v>29</v>
      </c>
      <c r="D25" s="79" t="s">
        <v>74</v>
      </c>
      <c r="E25" s="79" t="s">
        <v>65</v>
      </c>
      <c r="F25" s="79" t="s">
        <v>66</v>
      </c>
      <c r="G25" s="79" t="s">
        <v>67</v>
      </c>
      <c r="H25" s="79" t="s">
        <v>75</v>
      </c>
      <c r="I25" s="79"/>
      <c r="J25" s="79" t="s">
        <v>28</v>
      </c>
      <c r="K25" s="8"/>
    </row>
    <row r="26" spans="1:11" ht="14.25">
      <c r="A26" s="13" t="s">
        <v>2</v>
      </c>
      <c r="B26" s="15">
        <v>841</v>
      </c>
      <c r="C26" s="159">
        <f aca="true" t="shared" si="7" ref="C26:C31">B26/J26*1000</f>
        <v>5.229969403746176</v>
      </c>
      <c r="D26" s="83" t="s">
        <v>77</v>
      </c>
      <c r="E26" s="24"/>
      <c r="F26" s="185" t="s">
        <v>78</v>
      </c>
      <c r="G26" s="59"/>
      <c r="H26" s="186" t="s">
        <v>79</v>
      </c>
      <c r="I26" s="25"/>
      <c r="J26" s="151">
        <v>160804</v>
      </c>
      <c r="K26" s="8"/>
    </row>
    <row r="27" spans="1:11" ht="14.25">
      <c r="A27" s="13" t="s">
        <v>3</v>
      </c>
      <c r="B27" s="113">
        <v>472</v>
      </c>
      <c r="C27" s="159">
        <f t="shared" si="7"/>
        <v>4.130025812661329</v>
      </c>
      <c r="D27" s="115">
        <v>0.2</v>
      </c>
      <c r="E27" s="85"/>
      <c r="F27" s="154">
        <v>0.88</v>
      </c>
      <c r="G27" s="86"/>
      <c r="H27" s="118">
        <v>0.01</v>
      </c>
      <c r="I27" s="25"/>
      <c r="J27" s="90">
        <v>114285</v>
      </c>
      <c r="K27" s="8"/>
    </row>
    <row r="28" spans="1:14" ht="15" customHeight="1">
      <c r="A28" s="13" t="s">
        <v>4</v>
      </c>
      <c r="B28" s="15">
        <v>518</v>
      </c>
      <c r="C28" s="159">
        <f t="shared" si="7"/>
        <v>5.852446051293639</v>
      </c>
      <c r="D28" s="83">
        <v>0.52</v>
      </c>
      <c r="E28" s="24">
        <v>15</v>
      </c>
      <c r="F28" s="84">
        <v>0.93</v>
      </c>
      <c r="G28" s="187">
        <v>27</v>
      </c>
      <c r="H28" s="57">
        <v>0.015</v>
      </c>
      <c r="I28" s="155"/>
      <c r="J28" s="90">
        <v>88510</v>
      </c>
      <c r="K28" s="8"/>
      <c r="M28" s="3"/>
      <c r="N28" s="3"/>
    </row>
    <row r="29" spans="1:11" ht="14.25">
      <c r="A29" s="50" t="s">
        <v>6</v>
      </c>
      <c r="B29" s="121">
        <v>1471</v>
      </c>
      <c r="C29" s="159">
        <f>B29/J29*1000</f>
        <v>10.570718176461288</v>
      </c>
      <c r="D29" s="153">
        <v>0.57</v>
      </c>
      <c r="E29" s="72">
        <v>838</v>
      </c>
      <c r="F29" s="124"/>
      <c r="G29" s="73"/>
      <c r="H29" s="126">
        <v>0.005</v>
      </c>
      <c r="I29" s="117"/>
      <c r="J29" s="191">
        <v>139158</v>
      </c>
      <c r="K29" s="8"/>
    </row>
    <row r="30" spans="1:14" ht="14.25">
      <c r="A30" s="51" t="s">
        <v>7</v>
      </c>
      <c r="B30" s="138">
        <v>1449</v>
      </c>
      <c r="C30" s="160">
        <f>B30/J30*1000</f>
        <v>13.632771338250791</v>
      </c>
      <c r="D30" s="152">
        <v>0.66</v>
      </c>
      <c r="E30" s="161">
        <v>961</v>
      </c>
      <c r="F30" s="142">
        <v>0.86</v>
      </c>
      <c r="G30" s="189">
        <v>95</v>
      </c>
      <c r="H30" s="141">
        <v>0.018</v>
      </c>
      <c r="I30" s="156"/>
      <c r="J30" s="89">
        <v>106288</v>
      </c>
      <c r="K30" s="8"/>
      <c r="M30" s="3"/>
      <c r="N30" s="3"/>
    </row>
    <row r="31" spans="1:14" ht="14.25">
      <c r="A31" s="13" t="s">
        <v>59</v>
      </c>
      <c r="B31" s="16">
        <f>1484+1067</f>
        <v>2551</v>
      </c>
      <c r="C31" s="160">
        <f t="shared" si="7"/>
        <v>5.480187757118766</v>
      </c>
      <c r="D31" s="170"/>
      <c r="E31" s="17"/>
      <c r="F31" s="169"/>
      <c r="G31" s="60"/>
      <c r="H31" s="58"/>
      <c r="I31" s="60"/>
      <c r="J31" s="89">
        <v>465495</v>
      </c>
      <c r="K31" s="8"/>
      <c r="M31" s="3"/>
      <c r="N31" s="3"/>
    </row>
    <row r="32" spans="1:11" ht="5.25" customHeight="1">
      <c r="A32" s="18"/>
      <c r="B32" s="19"/>
      <c r="C32" s="19"/>
      <c r="D32" s="19"/>
      <c r="E32" s="19"/>
      <c r="F32" s="19"/>
      <c r="G32" s="20"/>
      <c r="H32" s="20"/>
      <c r="I32" s="20"/>
      <c r="J32" s="20"/>
      <c r="K32" s="8"/>
    </row>
    <row r="33" spans="1:12" ht="15.75">
      <c r="A33" s="23" t="s">
        <v>34</v>
      </c>
      <c r="B33" s="78" t="s">
        <v>23</v>
      </c>
      <c r="C33" s="78" t="s">
        <v>31</v>
      </c>
      <c r="D33" s="197"/>
      <c r="E33" s="30"/>
      <c r="F33" s="9"/>
      <c r="G33" s="9"/>
      <c r="H33" s="9"/>
      <c r="I33" s="9"/>
      <c r="J33" s="9"/>
      <c r="K33" s="8"/>
      <c r="L33" s="9"/>
    </row>
    <row r="34" spans="1:12" ht="15">
      <c r="A34" s="173" t="s">
        <v>2</v>
      </c>
      <c r="B34" s="28">
        <v>13</v>
      </c>
      <c r="C34" s="93">
        <f>B34/J26*1000</f>
        <v>0.08084376010547002</v>
      </c>
      <c r="D34" s="198"/>
      <c r="E34" s="29"/>
      <c r="F34" s="30"/>
      <c r="G34" s="30"/>
      <c r="H34" s="30"/>
      <c r="I34" s="30"/>
      <c r="J34" s="30"/>
      <c r="K34" s="8"/>
      <c r="L34" s="6"/>
    </row>
    <row r="35" spans="1:12" ht="15">
      <c r="A35" s="13" t="s">
        <v>3</v>
      </c>
      <c r="B35" s="69">
        <v>56</v>
      </c>
      <c r="C35" s="93">
        <f>B35/J27*1000</f>
        <v>0.4900030625191407</v>
      </c>
      <c r="D35" s="199"/>
      <c r="E35" s="29"/>
      <c r="F35" s="30"/>
      <c r="G35" s="30"/>
      <c r="H35" s="30"/>
      <c r="I35" s="30"/>
      <c r="J35" s="30"/>
      <c r="K35" s="8"/>
      <c r="L35" s="6"/>
    </row>
    <row r="36" spans="1:12" ht="15">
      <c r="A36" s="174" t="s">
        <v>4</v>
      </c>
      <c r="B36" s="33">
        <v>11</v>
      </c>
      <c r="C36" s="93">
        <f>B36/J28*1000</f>
        <v>0.12427974240198847</v>
      </c>
      <c r="D36" s="200"/>
      <c r="E36" s="29"/>
      <c r="F36" s="30"/>
      <c r="G36" s="30"/>
      <c r="H36" s="30"/>
      <c r="I36" s="30"/>
      <c r="J36" s="30"/>
      <c r="K36" s="8"/>
      <c r="L36" s="6"/>
    </row>
    <row r="37" spans="1:12" ht="15">
      <c r="A37" s="50" t="s">
        <v>6</v>
      </c>
      <c r="B37" s="128">
        <v>23</v>
      </c>
      <c r="C37" s="93">
        <f>B37/J29*1000</f>
        <v>0.1652797539487489</v>
      </c>
      <c r="D37" s="201"/>
      <c r="E37" s="29"/>
      <c r="F37" s="30"/>
      <c r="G37" s="30"/>
      <c r="H37" s="30"/>
      <c r="I37" s="30"/>
      <c r="J37" s="30"/>
      <c r="K37" s="8"/>
      <c r="L37" s="6"/>
    </row>
    <row r="38" spans="1:12" ht="15">
      <c r="A38" s="51" t="s">
        <v>7</v>
      </c>
      <c r="B38" s="134">
        <v>58</v>
      </c>
      <c r="C38" s="93">
        <f>B38/J29*1000</f>
        <v>0.4167924230011929</v>
      </c>
      <c r="D38" s="202"/>
      <c r="E38" s="29"/>
      <c r="F38" s="30"/>
      <c r="G38" s="30"/>
      <c r="H38" s="30"/>
      <c r="I38" s="30"/>
      <c r="J38" s="30"/>
      <c r="K38" s="8"/>
      <c r="L38" s="6"/>
    </row>
    <row r="39" spans="1:12" ht="15">
      <c r="A39" s="13" t="s">
        <v>59</v>
      </c>
      <c r="B39" s="180">
        <v>143</v>
      </c>
      <c r="C39" s="93">
        <f>B39/J31*1000</f>
        <v>0.30719986251194964</v>
      </c>
      <c r="D39" s="203"/>
      <c r="E39" s="29"/>
      <c r="F39" s="30"/>
      <c r="G39" s="30"/>
      <c r="H39" s="30"/>
      <c r="I39" s="30"/>
      <c r="J39" s="30"/>
      <c r="K39" s="8"/>
      <c r="L39" s="6"/>
    </row>
    <row r="40" spans="1:15" ht="6" customHeight="1">
      <c r="A40" s="39"/>
      <c r="B40" s="40"/>
      <c r="C40" s="40"/>
      <c r="D40" s="40"/>
      <c r="E40" s="40"/>
      <c r="F40" s="40"/>
      <c r="G40" s="40"/>
      <c r="H40" s="40"/>
      <c r="I40" s="30"/>
      <c r="J40" s="8"/>
      <c r="K40" s="8"/>
      <c r="L40" s="8"/>
      <c r="M40" s="30"/>
      <c r="N40" s="8"/>
      <c r="O40" s="8"/>
    </row>
    <row r="41" spans="1:15" ht="15.75">
      <c r="A41" s="22" t="s">
        <v>35</v>
      </c>
      <c r="B41" s="78" t="s">
        <v>19</v>
      </c>
      <c r="C41" s="78" t="s">
        <v>30</v>
      </c>
      <c r="D41" s="78" t="s">
        <v>22</v>
      </c>
      <c r="E41" s="78"/>
      <c r="F41" s="78" t="s">
        <v>21</v>
      </c>
      <c r="G41" s="197"/>
      <c r="H41" s="197"/>
      <c r="I41" s="30"/>
      <c r="J41" s="8"/>
      <c r="K41" s="8"/>
      <c r="L41" s="8"/>
      <c r="M41" s="30"/>
      <c r="N41" s="8"/>
      <c r="O41" s="8"/>
    </row>
    <row r="42" spans="1:15" ht="15">
      <c r="A42" s="173" t="s">
        <v>2</v>
      </c>
      <c r="B42" s="28">
        <v>61</v>
      </c>
      <c r="C42" s="92">
        <f>B42/J26*1000</f>
        <v>0.3793437974179747</v>
      </c>
      <c r="D42" s="120">
        <v>117</v>
      </c>
      <c r="E42" s="27"/>
      <c r="F42" s="49"/>
      <c r="G42" s="204"/>
      <c r="H42" s="204"/>
      <c r="I42" s="30"/>
      <c r="J42" s="8"/>
      <c r="K42" s="8"/>
      <c r="L42" s="8"/>
      <c r="M42" s="30"/>
      <c r="N42" s="8"/>
      <c r="O42" s="8"/>
    </row>
    <row r="43" spans="1:15" ht="15">
      <c r="A43" s="13" t="s">
        <v>3</v>
      </c>
      <c r="B43" s="66">
        <v>79</v>
      </c>
      <c r="C43" s="92">
        <f>B43/J27*1000</f>
        <v>0.6912543203395021</v>
      </c>
      <c r="D43" s="119">
        <v>110</v>
      </c>
      <c r="E43" s="68"/>
      <c r="F43" s="87"/>
      <c r="G43" s="198"/>
      <c r="H43" s="205"/>
      <c r="I43" s="30"/>
      <c r="J43" s="8"/>
      <c r="K43" s="8"/>
      <c r="L43" s="8"/>
      <c r="M43" s="30"/>
      <c r="N43" s="8"/>
      <c r="O43" s="8"/>
    </row>
    <row r="44" spans="1:15" ht="15">
      <c r="A44" s="13" t="s">
        <v>4</v>
      </c>
      <c r="B44" s="48">
        <v>59</v>
      </c>
      <c r="C44" s="92">
        <f>B44/J28*1000</f>
        <v>0.6665913456106655</v>
      </c>
      <c r="D44" s="112">
        <v>81</v>
      </c>
      <c r="E44" s="52"/>
      <c r="F44" s="49">
        <v>317</v>
      </c>
      <c r="G44" s="198"/>
      <c r="H44" s="206"/>
      <c r="I44" s="30"/>
      <c r="J44" s="8"/>
      <c r="K44" s="8"/>
      <c r="L44" s="8"/>
      <c r="M44" s="30"/>
      <c r="N44" s="8"/>
      <c r="O44" s="8"/>
    </row>
    <row r="45" spans="1:15" ht="15">
      <c r="A45" s="50" t="s">
        <v>6</v>
      </c>
      <c r="B45" s="131">
        <v>157</v>
      </c>
      <c r="C45" s="92">
        <f>B45/J29*1000</f>
        <v>1.1282139726066773</v>
      </c>
      <c r="D45" s="132">
        <v>141</v>
      </c>
      <c r="E45" s="53"/>
      <c r="F45" s="130"/>
      <c r="G45" s="198"/>
      <c r="H45" s="207"/>
      <c r="I45" s="30"/>
      <c r="J45" s="8"/>
      <c r="K45" s="8"/>
      <c r="L45" s="8"/>
      <c r="M45" s="30"/>
      <c r="N45" s="8"/>
      <c r="O45" s="8"/>
    </row>
    <row r="46" spans="1:15" ht="15">
      <c r="A46" s="51" t="s">
        <v>7</v>
      </c>
      <c r="B46" s="144">
        <v>86</v>
      </c>
      <c r="C46" s="92">
        <f>B46/J29*1000</f>
        <v>0.6180025582431481</v>
      </c>
      <c r="D46" s="148">
        <v>77</v>
      </c>
      <c r="E46" s="68"/>
      <c r="F46" s="146">
        <v>313</v>
      </c>
      <c r="G46" s="198"/>
      <c r="H46" s="205"/>
      <c r="I46" s="30"/>
      <c r="J46" s="8"/>
      <c r="K46" s="8"/>
      <c r="L46" s="8"/>
      <c r="M46" s="30"/>
      <c r="N46" s="8"/>
      <c r="O46" s="8"/>
    </row>
    <row r="47" spans="1:15" ht="15">
      <c r="A47" s="13" t="s">
        <v>59</v>
      </c>
      <c r="B47" s="38">
        <v>124</v>
      </c>
      <c r="C47" s="92">
        <f>B47/J31*1000</f>
        <v>0.2663830975628095</v>
      </c>
      <c r="D47" s="38">
        <v>133</v>
      </c>
      <c r="E47" s="37"/>
      <c r="F47" s="49">
        <v>282</v>
      </c>
      <c r="G47" s="198"/>
      <c r="H47" s="203"/>
      <c r="I47" s="30"/>
      <c r="J47" s="8"/>
      <c r="K47" s="8"/>
      <c r="L47" s="8"/>
      <c r="M47" s="30"/>
      <c r="N47" s="8"/>
      <c r="O47" s="8"/>
    </row>
    <row r="48" spans="1:15" ht="5.25" customHeight="1">
      <c r="A48" s="45"/>
      <c r="B48" s="42"/>
      <c r="C48" s="42"/>
      <c r="D48" s="42"/>
      <c r="E48" s="43"/>
      <c r="F48" s="42"/>
      <c r="G48" s="42"/>
      <c r="H48" s="44"/>
      <c r="I48" s="30"/>
      <c r="J48" s="8"/>
      <c r="K48" s="8"/>
      <c r="L48" s="8"/>
      <c r="M48" s="30"/>
      <c r="N48" s="8"/>
      <c r="O48" s="8"/>
    </row>
    <row r="49" spans="1:15" ht="15">
      <c r="A49" s="5" t="s">
        <v>36</v>
      </c>
      <c r="B49" s="81" t="s">
        <v>20</v>
      </c>
      <c r="C49" s="81" t="s">
        <v>32</v>
      </c>
      <c r="D49" s="82" t="s">
        <v>21</v>
      </c>
      <c r="E49" s="80"/>
      <c r="F49" s="80" t="s">
        <v>41</v>
      </c>
      <c r="G49" s="30"/>
      <c r="H49" s="30"/>
      <c r="I49" s="30"/>
      <c r="J49" s="8"/>
      <c r="K49" s="8"/>
      <c r="L49" s="8"/>
      <c r="M49" s="30"/>
      <c r="N49" s="8"/>
      <c r="O49" s="8"/>
    </row>
    <row r="50" spans="1:15" ht="15">
      <c r="A50" s="173" t="s">
        <v>2</v>
      </c>
      <c r="B50" s="28">
        <v>97</v>
      </c>
      <c r="C50" s="157">
        <f>B50/J26*1000</f>
        <v>0.6032188254023532</v>
      </c>
      <c r="D50" s="28">
        <v>1575</v>
      </c>
      <c r="E50" s="54"/>
      <c r="F50" s="28" t="s">
        <v>80</v>
      </c>
      <c r="G50" s="30"/>
      <c r="H50" s="30"/>
      <c r="I50" s="30"/>
      <c r="J50" s="8"/>
      <c r="K50" s="8"/>
      <c r="L50" s="8"/>
      <c r="M50" s="30"/>
      <c r="N50" s="8"/>
      <c r="O50" s="8"/>
    </row>
    <row r="51" spans="1:15" ht="15">
      <c r="A51" s="13" t="s">
        <v>3</v>
      </c>
      <c r="B51" s="69">
        <v>62</v>
      </c>
      <c r="C51" s="157">
        <f>B51/J27*1000</f>
        <v>0.5425033906461916</v>
      </c>
      <c r="D51" s="69">
        <v>1804</v>
      </c>
      <c r="E51" s="77"/>
      <c r="F51" s="102"/>
      <c r="G51" s="30"/>
      <c r="H51" s="30"/>
      <c r="I51" s="30"/>
      <c r="J51" s="8"/>
      <c r="K51" s="8"/>
      <c r="L51" s="8"/>
      <c r="M51" s="30"/>
      <c r="N51" s="8"/>
      <c r="O51" s="8"/>
    </row>
    <row r="52" spans="1:15" ht="15">
      <c r="A52" s="13" t="s">
        <v>4</v>
      </c>
      <c r="B52" s="33">
        <v>25</v>
      </c>
      <c r="C52" s="157">
        <f>B52/J28*1000</f>
        <v>0.2824539600045192</v>
      </c>
      <c r="D52" s="33">
        <v>972</v>
      </c>
      <c r="E52" s="54"/>
      <c r="F52" s="33" t="s">
        <v>81</v>
      </c>
      <c r="G52" s="30"/>
      <c r="H52" s="30"/>
      <c r="I52" s="30"/>
      <c r="J52" s="8"/>
      <c r="K52" s="8"/>
      <c r="L52" s="8"/>
      <c r="M52" s="30"/>
      <c r="N52" s="8"/>
      <c r="O52" s="8"/>
    </row>
    <row r="53" spans="1:15" ht="15">
      <c r="A53" s="50" t="s">
        <v>6</v>
      </c>
      <c r="B53" s="134">
        <v>88</v>
      </c>
      <c r="C53" s="157">
        <f>B53/J29*1000</f>
        <v>0.6323747107604305</v>
      </c>
      <c r="D53" s="134">
        <v>1685</v>
      </c>
      <c r="E53" s="77"/>
      <c r="F53" s="134" t="s">
        <v>82</v>
      </c>
      <c r="G53" s="30"/>
      <c r="H53" s="30"/>
      <c r="I53" s="30"/>
      <c r="J53" s="8"/>
      <c r="K53" s="8"/>
      <c r="L53" s="8"/>
      <c r="M53" s="30"/>
      <c r="N53" s="8"/>
      <c r="O53" s="8"/>
    </row>
    <row r="54" spans="1:15" ht="15">
      <c r="A54" s="51" t="s">
        <v>7</v>
      </c>
      <c r="B54" s="149" t="s">
        <v>76</v>
      </c>
      <c r="C54" s="157" t="e">
        <f>B54/J29*1000</f>
        <v>#VALUE!</v>
      </c>
      <c r="D54" s="149" t="s">
        <v>76</v>
      </c>
      <c r="E54" s="55"/>
      <c r="F54" s="109"/>
      <c r="G54" s="30"/>
      <c r="H54" s="30"/>
      <c r="I54" s="30"/>
      <c r="J54" s="8"/>
      <c r="K54" s="8"/>
      <c r="L54" s="8"/>
      <c r="M54" s="30"/>
      <c r="N54" s="8"/>
      <c r="O54" s="8"/>
    </row>
    <row r="55" spans="1:15" ht="15">
      <c r="A55" s="177" t="s">
        <v>59</v>
      </c>
      <c r="B55" s="66">
        <v>172</v>
      </c>
      <c r="C55" s="93">
        <f>B55/J31*1000</f>
        <v>0.3694991353290583</v>
      </c>
      <c r="D55" s="178">
        <v>7458</v>
      </c>
      <c r="E55" s="68"/>
      <c r="F55" s="66"/>
      <c r="G55" s="30"/>
      <c r="H55" s="30"/>
      <c r="I55" s="30"/>
      <c r="J55" s="8"/>
      <c r="K55" s="8"/>
      <c r="L55" s="8"/>
      <c r="M55" s="30"/>
      <c r="N55" s="8"/>
      <c r="O55" s="8"/>
    </row>
    <row r="220" ht="12">
      <c r="B220" t="s">
        <v>17</v>
      </c>
    </row>
    <row r="222" spans="2:4" ht="12">
      <c r="B222">
        <v>122</v>
      </c>
      <c r="C222">
        <v>94</v>
      </c>
      <c r="D222">
        <v>87</v>
      </c>
    </row>
    <row r="223" spans="2:4" ht="12">
      <c r="B223">
        <v>157</v>
      </c>
      <c r="C223">
        <v>143</v>
      </c>
      <c r="D223">
        <v>139</v>
      </c>
    </row>
    <row r="224" spans="2:4" ht="12">
      <c r="B224">
        <v>193</v>
      </c>
      <c r="C224">
        <v>165</v>
      </c>
      <c r="D224">
        <v>221</v>
      </c>
    </row>
    <row r="225" spans="2:4" ht="12">
      <c r="B225">
        <v>105</v>
      </c>
      <c r="C225">
        <v>99</v>
      </c>
      <c r="D225">
        <v>86</v>
      </c>
    </row>
    <row r="226" spans="2:4" ht="12">
      <c r="B226">
        <v>71</v>
      </c>
      <c r="C226">
        <v>76</v>
      </c>
      <c r="D226">
        <v>73</v>
      </c>
    </row>
    <row r="242" ht="12">
      <c r="B242" t="s">
        <v>18</v>
      </c>
    </row>
    <row r="244" spans="2:4" ht="12">
      <c r="B244">
        <v>70</v>
      </c>
      <c r="C244">
        <v>54</v>
      </c>
      <c r="D244">
        <v>55</v>
      </c>
    </row>
    <row r="245" spans="2:4" ht="12">
      <c r="B245">
        <v>72</v>
      </c>
      <c r="C245">
        <v>65</v>
      </c>
      <c r="D245">
        <v>67</v>
      </c>
    </row>
    <row r="246" spans="2:4" ht="12">
      <c r="B246">
        <v>118</v>
      </c>
      <c r="C246">
        <v>102</v>
      </c>
      <c r="D246">
        <v>122</v>
      </c>
    </row>
    <row r="247" spans="2:4" ht="12">
      <c r="B247">
        <v>54</v>
      </c>
      <c r="C247">
        <v>46</v>
      </c>
      <c r="D247">
        <v>44</v>
      </c>
    </row>
    <row r="248" spans="2:4" ht="12">
      <c r="B248">
        <v>39</v>
      </c>
      <c r="C248">
        <v>46</v>
      </c>
      <c r="D248">
        <v>43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">
      <selection activeCell="A20" sqref="A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I25" sqref="I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9" sqref="K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5"/>
  <sheetViews>
    <sheetView zoomScalePageLayoutView="0" workbookViewId="0" topLeftCell="A1">
      <pane ySplit="2" topLeftCell="A23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36.00390625" style="0" customWidth="1"/>
    <col min="2" max="2" width="21.7109375" style="0" bestFit="1" customWidth="1"/>
    <col min="3" max="3" width="11.28125" style="0" customWidth="1"/>
    <col min="4" max="4" width="21.421875" style="0" bestFit="1" customWidth="1"/>
    <col min="5" max="5" width="9.8515625" style="0" customWidth="1"/>
    <col min="6" max="6" width="26.140625" style="0" bestFit="1" customWidth="1"/>
    <col min="7" max="7" width="12.57421875" style="0" customWidth="1"/>
    <col min="8" max="8" width="27.7109375" style="0" bestFit="1" customWidth="1"/>
    <col min="9" max="9" width="8.28125" style="0" customWidth="1"/>
    <col min="10" max="10" width="19.00390625" style="0" customWidth="1"/>
    <col min="11" max="11" width="9.140625" style="0" customWidth="1"/>
    <col min="13" max="13" width="10.7109375" style="0" customWidth="1"/>
  </cols>
  <sheetData>
    <row r="1" spans="1:13" ht="18">
      <c r="A1" s="1" t="s">
        <v>1</v>
      </c>
      <c r="B1" s="2"/>
      <c r="C1" s="2"/>
      <c r="D1" s="208" t="s">
        <v>15</v>
      </c>
      <c r="E1" s="208"/>
      <c r="F1" s="208"/>
      <c r="G1" s="56"/>
      <c r="H1" s="56"/>
      <c r="I1" s="56"/>
      <c r="J1" s="2"/>
      <c r="K1" s="2"/>
      <c r="L1" s="2"/>
      <c r="M1" s="2"/>
    </row>
    <row r="2" spans="1:11" ht="15.75">
      <c r="A2" s="4" t="s">
        <v>0</v>
      </c>
      <c r="B2" s="12" t="s">
        <v>37</v>
      </c>
      <c r="C2" s="11"/>
      <c r="D2" s="12" t="s">
        <v>37</v>
      </c>
      <c r="E2" s="11"/>
      <c r="F2" s="12" t="s">
        <v>37</v>
      </c>
      <c r="G2" s="11"/>
      <c r="H2" s="12" t="s">
        <v>37</v>
      </c>
      <c r="I2" s="11"/>
      <c r="J2" s="12" t="s">
        <v>37</v>
      </c>
      <c r="K2" s="11"/>
    </row>
    <row r="3" spans="1:11" ht="15.75">
      <c r="A3" s="23" t="s">
        <v>5</v>
      </c>
      <c r="B3" s="79" t="s">
        <v>27</v>
      </c>
      <c r="C3" s="79"/>
      <c r="D3" s="79" t="s">
        <v>10</v>
      </c>
      <c r="E3" s="79"/>
      <c r="F3" s="79" t="s">
        <v>16</v>
      </c>
      <c r="G3" s="79"/>
      <c r="H3" s="79" t="s">
        <v>11</v>
      </c>
      <c r="I3" s="79"/>
      <c r="J3" s="79" t="s">
        <v>28</v>
      </c>
      <c r="K3" s="79"/>
    </row>
    <row r="4" spans="1:11" ht="14.25">
      <c r="A4" s="13" t="s">
        <v>2</v>
      </c>
      <c r="B4" s="15">
        <v>1182</v>
      </c>
      <c r="C4" s="14"/>
      <c r="D4" s="83">
        <v>0.4</v>
      </c>
      <c r="E4" s="24"/>
      <c r="F4" s="84">
        <v>0.51</v>
      </c>
      <c r="G4" s="59"/>
      <c r="H4" s="57">
        <v>0.02</v>
      </c>
      <c r="I4" s="94"/>
      <c r="J4" s="151">
        <v>158382</v>
      </c>
      <c r="K4" s="62"/>
    </row>
    <row r="5" spans="1:11" ht="14.25">
      <c r="A5" s="13" t="s">
        <v>3</v>
      </c>
      <c r="B5" s="113">
        <v>612</v>
      </c>
      <c r="C5" s="114"/>
      <c r="D5" s="115">
        <v>0.45</v>
      </c>
      <c r="E5" s="116"/>
      <c r="F5" s="154">
        <v>0.954</v>
      </c>
      <c r="G5" s="117"/>
      <c r="H5" s="118">
        <v>0.013</v>
      </c>
      <c r="I5" s="94"/>
      <c r="J5" s="90">
        <v>113961</v>
      </c>
      <c r="K5" s="71"/>
    </row>
    <row r="6" spans="1:15" ht="14.25">
      <c r="A6" s="13" t="s">
        <v>4</v>
      </c>
      <c r="B6" s="15">
        <v>629</v>
      </c>
      <c r="C6" s="14"/>
      <c r="D6" s="83">
        <v>0.51</v>
      </c>
      <c r="E6" s="24"/>
      <c r="F6" s="84">
        <v>0.96</v>
      </c>
      <c r="G6" s="59"/>
      <c r="H6" s="57">
        <v>0.008</v>
      </c>
      <c r="I6" s="94"/>
      <c r="J6" s="90">
        <v>87826</v>
      </c>
      <c r="K6" s="62"/>
      <c r="N6" s="3"/>
      <c r="O6" s="3"/>
    </row>
    <row r="7" spans="1:11" ht="14.25">
      <c r="A7" s="50" t="s">
        <v>6</v>
      </c>
      <c r="B7" s="121">
        <v>1546</v>
      </c>
      <c r="C7" s="122"/>
      <c r="D7" s="153">
        <v>0.174</v>
      </c>
      <c r="E7" s="123"/>
      <c r="F7" s="124"/>
      <c r="G7" s="125"/>
      <c r="H7" s="126">
        <v>0.001</v>
      </c>
      <c r="I7" s="125"/>
      <c r="J7" s="91">
        <v>137887</v>
      </c>
      <c r="K7" s="61"/>
    </row>
    <row r="8" spans="1:15" ht="14.25">
      <c r="A8" s="51" t="s">
        <v>7</v>
      </c>
      <c r="B8" s="138">
        <v>1216</v>
      </c>
      <c r="C8" s="139"/>
      <c r="D8" s="152">
        <v>0.58</v>
      </c>
      <c r="E8" s="137"/>
      <c r="F8" s="142" t="s">
        <v>38</v>
      </c>
      <c r="G8" s="140"/>
      <c r="H8" s="141">
        <v>0.01</v>
      </c>
      <c r="I8" s="95"/>
      <c r="J8" s="89">
        <v>106617</v>
      </c>
      <c r="K8" s="63"/>
      <c r="N8" s="3"/>
      <c r="O8" s="3"/>
    </row>
    <row r="9" spans="1:11" ht="14.25">
      <c r="A9" s="13" t="s">
        <v>8</v>
      </c>
      <c r="B9" s="164">
        <v>545</v>
      </c>
      <c r="C9" s="97"/>
      <c r="D9" s="96"/>
      <c r="E9" s="98"/>
      <c r="F9" s="99"/>
      <c r="G9" s="100"/>
      <c r="H9" s="101"/>
      <c r="I9" s="100"/>
      <c r="J9" s="89">
        <v>185735</v>
      </c>
      <c r="K9" s="76"/>
    </row>
    <row r="10" spans="1:15" ht="14.25">
      <c r="A10" s="13" t="s">
        <v>9</v>
      </c>
      <c r="B10" s="164">
        <v>1002</v>
      </c>
      <c r="C10" s="74"/>
      <c r="D10" s="171">
        <v>0.55</v>
      </c>
      <c r="E10" s="74"/>
      <c r="F10" s="171">
        <v>0.85</v>
      </c>
      <c r="G10" s="75"/>
      <c r="H10" s="168">
        <v>0.03</v>
      </c>
      <c r="I10" s="75"/>
      <c r="J10" s="167">
        <v>274736</v>
      </c>
      <c r="K10" s="64"/>
      <c r="N10" s="3"/>
      <c r="O10" s="3"/>
    </row>
    <row r="11" spans="1:15" ht="14.25">
      <c r="A11" s="13" t="s">
        <v>39</v>
      </c>
      <c r="B11" s="164">
        <f>SUM(B4:B10)</f>
        <v>6732</v>
      </c>
      <c r="C11" s="74"/>
      <c r="D11" s="164"/>
      <c r="E11" s="74"/>
      <c r="F11" s="164"/>
      <c r="G11" s="75"/>
      <c r="H11" s="168"/>
      <c r="I11" s="75"/>
      <c r="J11" s="162">
        <f>SUM(J4:J10)</f>
        <v>1065144</v>
      </c>
      <c r="K11" s="163"/>
      <c r="N11" s="3"/>
      <c r="O11" s="3"/>
    </row>
    <row r="12" spans="1:13" ht="11.25" customHeight="1">
      <c r="A12" s="18"/>
      <c r="B12" s="19"/>
      <c r="C12" s="19"/>
      <c r="D12" s="19"/>
      <c r="E12" s="19"/>
      <c r="F12" s="19"/>
      <c r="G12" s="20"/>
      <c r="H12" s="20"/>
      <c r="I12" s="20"/>
      <c r="J12" s="20"/>
      <c r="K12" s="21"/>
      <c r="M12" s="65"/>
    </row>
    <row r="13" spans="1:13" ht="15.75">
      <c r="A13" s="23" t="s">
        <v>12</v>
      </c>
      <c r="B13" s="78" t="s">
        <v>23</v>
      </c>
      <c r="C13" s="78"/>
      <c r="D13" s="78" t="s">
        <v>26</v>
      </c>
      <c r="E13" s="30"/>
      <c r="F13" s="9"/>
      <c r="G13" s="9"/>
      <c r="H13" s="9"/>
      <c r="I13" s="9"/>
      <c r="J13" s="9"/>
      <c r="K13" s="9"/>
      <c r="L13" s="9"/>
      <c r="M13" s="10"/>
    </row>
    <row r="14" spans="1:13" ht="15">
      <c r="A14" s="26" t="s">
        <v>2</v>
      </c>
      <c r="B14" s="28">
        <v>10</v>
      </c>
      <c r="C14" s="27"/>
      <c r="D14" s="28">
        <v>2</v>
      </c>
      <c r="E14" s="29"/>
      <c r="F14" s="30"/>
      <c r="G14" s="30"/>
      <c r="H14" s="30"/>
      <c r="I14" s="30"/>
      <c r="J14" s="30"/>
      <c r="K14" s="8"/>
      <c r="L14" s="6"/>
      <c r="M14" s="7"/>
    </row>
    <row r="15" spans="1:13" ht="15">
      <c r="A15" s="31" t="s">
        <v>3</v>
      </c>
      <c r="B15" s="69">
        <v>44</v>
      </c>
      <c r="C15" s="70"/>
      <c r="D15" s="69">
        <v>1.5</v>
      </c>
      <c r="E15" s="29"/>
      <c r="F15" s="30"/>
      <c r="G15" s="30"/>
      <c r="H15" s="30"/>
      <c r="I15" s="30"/>
      <c r="J15" s="30"/>
      <c r="K15" s="8"/>
      <c r="L15" s="6"/>
      <c r="M15" s="7"/>
    </row>
    <row r="16" spans="1:13" ht="15">
      <c r="A16" s="34" t="s">
        <v>4</v>
      </c>
      <c r="B16" s="33">
        <v>22</v>
      </c>
      <c r="C16" s="32"/>
      <c r="D16" s="33">
        <v>0.8</v>
      </c>
      <c r="E16" s="29"/>
      <c r="F16" s="30"/>
      <c r="G16" s="30"/>
      <c r="H16" s="30"/>
      <c r="I16" s="30"/>
      <c r="J16" s="30"/>
      <c r="K16" s="8"/>
      <c r="L16" s="6"/>
      <c r="M16" s="7"/>
    </row>
    <row r="17" spans="1:13" ht="15">
      <c r="A17" s="35" t="s">
        <v>6</v>
      </c>
      <c r="B17" s="128">
        <v>23</v>
      </c>
      <c r="C17" s="127"/>
      <c r="D17" s="128">
        <v>1.4</v>
      </c>
      <c r="E17" s="29"/>
      <c r="F17" s="30"/>
      <c r="G17" s="30"/>
      <c r="H17" s="30"/>
      <c r="I17" s="30"/>
      <c r="J17" s="30"/>
      <c r="K17" s="8"/>
      <c r="L17" s="6"/>
      <c r="M17" s="7"/>
    </row>
    <row r="18" spans="1:13" ht="15">
      <c r="A18" s="36" t="s">
        <v>7</v>
      </c>
      <c r="B18" s="134">
        <v>80</v>
      </c>
      <c r="C18" s="143"/>
      <c r="D18" s="134">
        <v>3.33</v>
      </c>
      <c r="E18" s="29"/>
      <c r="F18" s="30"/>
      <c r="G18" s="30"/>
      <c r="H18" s="30"/>
      <c r="I18" s="30"/>
      <c r="J18" s="30"/>
      <c r="K18" s="8"/>
      <c r="L18" s="6"/>
      <c r="M18" s="7"/>
    </row>
    <row r="19" spans="1:13" ht="15">
      <c r="A19" s="31" t="s">
        <v>8</v>
      </c>
      <c r="B19" s="69">
        <v>0</v>
      </c>
      <c r="C19" s="103"/>
      <c r="D19" s="102"/>
      <c r="E19" s="29"/>
      <c r="F19" s="30"/>
      <c r="G19" s="30"/>
      <c r="H19" s="30"/>
      <c r="I19" s="30"/>
      <c r="J19" s="30"/>
      <c r="K19" s="8"/>
      <c r="L19" s="6"/>
      <c r="M19" s="7"/>
    </row>
    <row r="20" spans="1:13" ht="15">
      <c r="A20" s="31" t="s">
        <v>9</v>
      </c>
      <c r="B20" s="33">
        <v>11</v>
      </c>
      <c r="C20" s="37"/>
      <c r="D20" s="38"/>
      <c r="E20" s="29"/>
      <c r="F20" s="30"/>
      <c r="G20" s="30"/>
      <c r="H20" s="30"/>
      <c r="I20" s="30"/>
      <c r="J20" s="30"/>
      <c r="K20" s="8"/>
      <c r="L20" s="6"/>
      <c r="M20" s="7"/>
    </row>
    <row r="21" spans="1:16" ht="6" customHeight="1">
      <c r="A21" s="39"/>
      <c r="B21" s="40"/>
      <c r="C21" s="40"/>
      <c r="D21" s="40"/>
      <c r="E21" s="40"/>
      <c r="F21" s="40"/>
      <c r="G21" s="40"/>
      <c r="H21" s="40"/>
      <c r="I21" s="30"/>
      <c r="J21" s="8"/>
      <c r="K21" s="8"/>
      <c r="L21" s="8"/>
      <c r="M21" s="8"/>
      <c r="N21" s="30"/>
      <c r="O21" s="8"/>
      <c r="P21" s="8"/>
    </row>
    <row r="22" spans="1:16" ht="15.75">
      <c r="A22" s="22" t="s">
        <v>13</v>
      </c>
      <c r="B22" s="78" t="s">
        <v>19</v>
      </c>
      <c r="C22" s="78"/>
      <c r="D22" s="78" t="s">
        <v>22</v>
      </c>
      <c r="E22" s="78"/>
      <c r="F22" s="78" t="s">
        <v>21</v>
      </c>
      <c r="G22" s="78"/>
      <c r="H22" s="78" t="s">
        <v>25</v>
      </c>
      <c r="I22" s="30"/>
      <c r="J22" s="8"/>
      <c r="K22" s="8"/>
      <c r="L22" s="8"/>
      <c r="M22" s="8"/>
      <c r="N22" s="30"/>
      <c r="O22" s="8"/>
      <c r="P22" s="8"/>
    </row>
    <row r="23" spans="1:16" ht="15">
      <c r="A23" s="26" t="s">
        <v>2</v>
      </c>
      <c r="B23" s="28">
        <v>176</v>
      </c>
      <c r="C23" s="46"/>
      <c r="D23" s="120"/>
      <c r="E23" s="27"/>
      <c r="F23" s="49"/>
      <c r="G23" s="27"/>
      <c r="H23" s="28">
        <v>0</v>
      </c>
      <c r="I23" s="30"/>
      <c r="J23" s="8"/>
      <c r="K23" s="8"/>
      <c r="L23" s="8"/>
      <c r="M23" s="8"/>
      <c r="N23" s="30"/>
      <c r="O23" s="8"/>
      <c r="P23" s="8"/>
    </row>
    <row r="24" spans="1:16" ht="15">
      <c r="A24" s="31" t="s">
        <v>3</v>
      </c>
      <c r="B24" s="66">
        <v>150</v>
      </c>
      <c r="C24" s="67"/>
      <c r="D24" s="119">
        <v>120</v>
      </c>
      <c r="E24" s="68"/>
      <c r="F24" s="87">
        <v>527</v>
      </c>
      <c r="G24" s="68"/>
      <c r="H24" s="105"/>
      <c r="I24" s="30"/>
      <c r="J24" s="8"/>
      <c r="K24" s="8"/>
      <c r="L24" s="8"/>
      <c r="M24" s="8"/>
      <c r="N24" s="30"/>
      <c r="O24" s="8"/>
      <c r="P24" s="8"/>
    </row>
    <row r="25" spans="1:16" ht="15">
      <c r="A25" s="31" t="s">
        <v>4</v>
      </c>
      <c r="B25" s="48">
        <v>130</v>
      </c>
      <c r="C25" s="47"/>
      <c r="D25" s="112">
        <v>61</v>
      </c>
      <c r="E25" s="52"/>
      <c r="F25" s="49">
        <v>270</v>
      </c>
      <c r="G25" s="52"/>
      <c r="H25" s="48">
        <v>0</v>
      </c>
      <c r="I25" s="30"/>
      <c r="J25" s="8"/>
      <c r="K25" s="8"/>
      <c r="L25" s="8"/>
      <c r="M25" s="8"/>
      <c r="N25" s="30"/>
      <c r="O25" s="8"/>
      <c r="P25" s="8"/>
    </row>
    <row r="26" spans="1:16" ht="15">
      <c r="A26" s="35" t="s">
        <v>6</v>
      </c>
      <c r="B26" s="131">
        <v>131</v>
      </c>
      <c r="C26" s="129"/>
      <c r="D26" s="132">
        <v>132</v>
      </c>
      <c r="E26" s="133"/>
      <c r="F26" s="130">
        <v>486</v>
      </c>
      <c r="G26" s="133"/>
      <c r="H26" s="131">
        <v>54</v>
      </c>
      <c r="I26" s="30"/>
      <c r="J26" s="8"/>
      <c r="K26" s="8"/>
      <c r="L26" s="8"/>
      <c r="M26" s="8"/>
      <c r="N26" s="30"/>
      <c r="O26" s="8"/>
      <c r="P26" s="8"/>
    </row>
    <row r="27" spans="1:16" ht="15">
      <c r="A27" s="36" t="s">
        <v>7</v>
      </c>
      <c r="B27" s="144">
        <v>106</v>
      </c>
      <c r="C27" s="145"/>
      <c r="D27" s="148">
        <v>64</v>
      </c>
      <c r="E27" s="147"/>
      <c r="F27" s="146">
        <v>239</v>
      </c>
      <c r="G27" s="107"/>
      <c r="H27" s="105"/>
      <c r="I27" s="30"/>
      <c r="J27" s="8"/>
      <c r="K27" s="8"/>
      <c r="L27" s="8"/>
      <c r="M27" s="8"/>
      <c r="N27" s="30"/>
      <c r="O27" s="8"/>
      <c r="P27" s="8"/>
    </row>
    <row r="28" spans="1:16" ht="15">
      <c r="A28" s="31" t="s">
        <v>8</v>
      </c>
      <c r="B28" s="66">
        <v>128</v>
      </c>
      <c r="C28" s="106"/>
      <c r="D28" s="66">
        <v>148</v>
      </c>
      <c r="E28" s="107"/>
      <c r="F28" s="166">
        <v>542</v>
      </c>
      <c r="G28" s="107"/>
      <c r="H28" s="66">
        <v>0</v>
      </c>
      <c r="I28" s="30"/>
      <c r="J28" s="8"/>
      <c r="K28" s="8"/>
      <c r="L28" s="8"/>
      <c r="M28" s="8"/>
      <c r="N28" s="30"/>
      <c r="O28" s="8"/>
      <c r="P28" s="8"/>
    </row>
    <row r="29" spans="1:16" ht="15">
      <c r="A29" s="31" t="s">
        <v>9</v>
      </c>
      <c r="B29" s="38">
        <v>104</v>
      </c>
      <c r="C29" s="104"/>
      <c r="D29" s="38">
        <v>86</v>
      </c>
      <c r="E29" s="110"/>
      <c r="F29" s="49">
        <v>311</v>
      </c>
      <c r="G29" s="110"/>
      <c r="H29" s="38">
        <v>93</v>
      </c>
      <c r="I29" s="30"/>
      <c r="J29" s="8"/>
      <c r="K29" s="8"/>
      <c r="L29" s="8"/>
      <c r="M29" s="8"/>
      <c r="N29" s="30"/>
      <c r="O29" s="8"/>
      <c r="P29" s="8"/>
    </row>
    <row r="30" spans="1:16" ht="5.25" customHeight="1">
      <c r="A30" s="45"/>
      <c r="B30" s="42"/>
      <c r="C30" s="42"/>
      <c r="D30" s="42"/>
      <c r="E30" s="43"/>
      <c r="F30" s="42"/>
      <c r="G30" s="42"/>
      <c r="H30" s="44"/>
      <c r="I30" s="30"/>
      <c r="J30" s="8"/>
      <c r="K30" s="8"/>
      <c r="L30" s="8"/>
      <c r="M30" s="8"/>
      <c r="N30" s="30"/>
      <c r="O30" s="8"/>
      <c r="P30" s="8"/>
    </row>
    <row r="31" spans="1:16" ht="15.75">
      <c r="A31" s="5" t="s">
        <v>14</v>
      </c>
      <c r="B31" s="81" t="s">
        <v>20</v>
      </c>
      <c r="C31" s="82"/>
      <c r="D31" s="82" t="s">
        <v>21</v>
      </c>
      <c r="E31" s="80"/>
      <c r="F31" s="80" t="s">
        <v>24</v>
      </c>
      <c r="G31" s="30"/>
      <c r="H31" s="30"/>
      <c r="I31" s="30"/>
      <c r="J31" s="8"/>
      <c r="K31" s="8"/>
      <c r="L31" s="8"/>
      <c r="M31" s="8"/>
      <c r="N31" s="30"/>
      <c r="O31" s="8"/>
      <c r="P31" s="8"/>
    </row>
    <row r="32" spans="1:16" ht="15">
      <c r="A32" s="26" t="s">
        <v>2</v>
      </c>
      <c r="B32" s="28">
        <v>90</v>
      </c>
      <c r="C32" s="46"/>
      <c r="D32" s="28">
        <v>1542</v>
      </c>
      <c r="E32" s="54"/>
      <c r="F32" s="28">
        <v>0</v>
      </c>
      <c r="G32" s="30"/>
      <c r="H32" s="30"/>
      <c r="I32" s="30"/>
      <c r="J32" s="8"/>
      <c r="K32" s="8"/>
      <c r="L32" s="8"/>
      <c r="M32" s="8"/>
      <c r="N32" s="30"/>
      <c r="O32" s="8"/>
      <c r="P32" s="8"/>
    </row>
    <row r="33" spans="1:16" ht="15">
      <c r="A33" s="31" t="s">
        <v>3</v>
      </c>
      <c r="B33" s="69">
        <v>103</v>
      </c>
      <c r="C33" s="88"/>
      <c r="D33" s="69">
        <v>1929</v>
      </c>
      <c r="E33" s="77"/>
      <c r="F33" s="102"/>
      <c r="G33" s="30"/>
      <c r="H33" s="30"/>
      <c r="I33" s="30"/>
      <c r="J33" s="8"/>
      <c r="K33" s="8"/>
      <c r="L33" s="8"/>
      <c r="M33" s="8"/>
      <c r="N33" s="30"/>
      <c r="O33" s="8"/>
      <c r="P33" s="8"/>
    </row>
    <row r="34" spans="1:16" ht="15">
      <c r="A34" s="31" t="s">
        <v>4</v>
      </c>
      <c r="B34" s="33">
        <v>25</v>
      </c>
      <c r="C34" s="46"/>
      <c r="D34" s="33">
        <v>762</v>
      </c>
      <c r="E34" s="54"/>
      <c r="F34" s="33">
        <v>0</v>
      </c>
      <c r="G34" s="30"/>
      <c r="H34" s="30"/>
      <c r="I34" s="30"/>
      <c r="J34" s="8"/>
      <c r="K34" s="8"/>
      <c r="L34" s="8"/>
      <c r="M34" s="8"/>
      <c r="N34" s="30"/>
      <c r="O34" s="8"/>
      <c r="P34" s="8"/>
    </row>
    <row r="35" spans="1:16" ht="15">
      <c r="A35" s="35" t="s">
        <v>6</v>
      </c>
      <c r="B35" s="134">
        <v>112</v>
      </c>
      <c r="C35" s="135"/>
      <c r="D35" s="134">
        <v>1657</v>
      </c>
      <c r="E35" s="136"/>
      <c r="F35" s="134">
        <v>46</v>
      </c>
      <c r="G35" s="30"/>
      <c r="H35" s="30"/>
      <c r="I35" s="30"/>
      <c r="J35" s="8"/>
      <c r="K35" s="8"/>
      <c r="L35" s="8"/>
      <c r="M35" s="8"/>
      <c r="N35" s="30"/>
      <c r="O35" s="8"/>
      <c r="P35" s="8"/>
    </row>
    <row r="36" spans="1:16" ht="15">
      <c r="A36" s="36" t="s">
        <v>7</v>
      </c>
      <c r="B36" s="149">
        <v>39</v>
      </c>
      <c r="C36" s="150"/>
      <c r="D36" s="149">
        <v>761</v>
      </c>
      <c r="E36" s="111"/>
      <c r="F36" s="109"/>
      <c r="G36" s="30"/>
      <c r="H36" s="30"/>
      <c r="I36" s="30"/>
      <c r="J36" s="8"/>
      <c r="K36" s="8"/>
      <c r="L36" s="8"/>
      <c r="M36" s="8"/>
      <c r="N36" s="30"/>
      <c r="O36" s="8"/>
      <c r="P36" s="8"/>
    </row>
    <row r="37" spans="1:16" ht="15">
      <c r="A37" s="31" t="s">
        <v>8</v>
      </c>
      <c r="B37" s="69">
        <v>92</v>
      </c>
      <c r="C37" s="106"/>
      <c r="D37" s="66">
        <v>2080</v>
      </c>
      <c r="E37" s="106"/>
      <c r="F37" s="69">
        <v>0</v>
      </c>
      <c r="G37" s="30"/>
      <c r="H37" s="30"/>
      <c r="I37" s="30"/>
      <c r="J37" s="8"/>
      <c r="K37" s="8"/>
      <c r="L37" s="8"/>
      <c r="M37" s="8"/>
      <c r="N37" s="30"/>
      <c r="O37" s="8"/>
      <c r="P37" s="8"/>
    </row>
    <row r="38" spans="1:16" ht="15">
      <c r="A38" s="31" t="s">
        <v>9</v>
      </c>
      <c r="B38" s="165">
        <v>83</v>
      </c>
      <c r="C38" s="108"/>
      <c r="D38" s="49">
        <v>4133</v>
      </c>
      <c r="E38" s="108"/>
      <c r="F38" s="165">
        <v>481</v>
      </c>
      <c r="G38" s="30"/>
      <c r="H38" s="30"/>
      <c r="I38" s="30"/>
      <c r="J38" s="8"/>
      <c r="K38" s="8"/>
      <c r="L38" s="8"/>
      <c r="M38" s="8"/>
      <c r="N38" s="30"/>
      <c r="O38" s="8"/>
      <c r="P38" s="8"/>
    </row>
    <row r="39" spans="1:16" ht="5.25" customHeight="1">
      <c r="A39" s="41"/>
      <c r="B39" s="44"/>
      <c r="C39" s="44"/>
      <c r="D39" s="44"/>
      <c r="E39" s="44"/>
      <c r="F39" s="44"/>
      <c r="G39" s="30"/>
      <c r="H39" s="30"/>
      <c r="I39" s="30"/>
      <c r="J39" s="8"/>
      <c r="K39" s="8"/>
      <c r="L39" s="8"/>
      <c r="M39" s="8"/>
      <c r="N39" s="30"/>
      <c r="O39" s="8"/>
      <c r="P39" s="8"/>
    </row>
    <row r="40" spans="9:16" ht="15">
      <c r="I40" s="30"/>
      <c r="J40" s="8"/>
      <c r="K40" s="8"/>
      <c r="L40" s="8"/>
      <c r="M40" s="8"/>
      <c r="N40" s="30"/>
      <c r="O40" s="8"/>
      <c r="P40" s="8"/>
    </row>
    <row r="41" spans="9:16" ht="15">
      <c r="I41" s="30"/>
      <c r="J41" s="8"/>
      <c r="K41" s="8"/>
      <c r="L41" s="8"/>
      <c r="M41" s="8"/>
      <c r="N41" s="30"/>
      <c r="O41" s="8"/>
      <c r="P41" s="8"/>
    </row>
    <row r="42" spans="9:16" ht="15">
      <c r="I42" s="30"/>
      <c r="J42" s="8"/>
      <c r="K42" s="8"/>
      <c r="L42" s="8"/>
      <c r="M42" s="8"/>
      <c r="N42" s="30"/>
      <c r="O42" s="8"/>
      <c r="P42" s="8"/>
    </row>
    <row r="207" ht="12">
      <c r="B207" t="s">
        <v>17</v>
      </c>
    </row>
    <row r="209" spans="2:4" ht="12">
      <c r="B209">
        <v>122</v>
      </c>
      <c r="C209">
        <v>94</v>
      </c>
      <c r="D209">
        <v>87</v>
      </c>
    </row>
    <row r="210" spans="2:4" ht="12">
      <c r="B210">
        <v>157</v>
      </c>
      <c r="C210">
        <v>143</v>
      </c>
      <c r="D210">
        <v>139</v>
      </c>
    </row>
    <row r="211" spans="2:4" ht="12">
      <c r="B211">
        <v>193</v>
      </c>
      <c r="C211">
        <v>165</v>
      </c>
      <c r="D211">
        <v>221</v>
      </c>
    </row>
    <row r="212" spans="2:4" ht="12">
      <c r="B212">
        <v>105</v>
      </c>
      <c r="C212">
        <v>99</v>
      </c>
      <c r="D212">
        <v>86</v>
      </c>
    </row>
    <row r="213" spans="2:4" ht="12">
      <c r="B213">
        <v>71</v>
      </c>
      <c r="C213">
        <v>76</v>
      </c>
      <c r="D213">
        <v>73</v>
      </c>
    </row>
    <row r="229" ht="12">
      <c r="B229" t="s">
        <v>18</v>
      </c>
    </row>
    <row r="231" spans="2:4" ht="12">
      <c r="B231">
        <v>70</v>
      </c>
      <c r="C231">
        <v>54</v>
      </c>
      <c r="D231">
        <v>55</v>
      </c>
    </row>
    <row r="232" spans="2:4" ht="12">
      <c r="B232">
        <v>72</v>
      </c>
      <c r="C232">
        <v>65</v>
      </c>
      <c r="D232">
        <v>67</v>
      </c>
    </row>
    <row r="233" spans="2:4" ht="12">
      <c r="B233">
        <v>118</v>
      </c>
      <c r="C233">
        <v>102</v>
      </c>
      <c r="D233">
        <v>122</v>
      </c>
    </row>
    <row r="234" spans="2:4" ht="12">
      <c r="B234">
        <v>54</v>
      </c>
      <c r="C234">
        <v>46</v>
      </c>
      <c r="D234">
        <v>44</v>
      </c>
    </row>
    <row r="235" spans="2:4" ht="12">
      <c r="B235">
        <v>39</v>
      </c>
      <c r="C235">
        <v>46</v>
      </c>
      <c r="D235">
        <v>43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Landstinget i Jönköpings län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Yngve</dc:creator>
  <cp:keywords/>
  <dc:description/>
  <cp:lastModifiedBy>Fernholm Catrin</cp:lastModifiedBy>
  <cp:lastPrinted>2017-02-08T13:50:46Z</cp:lastPrinted>
  <dcterms:created xsi:type="dcterms:W3CDTF">2007-01-29T12:59:27Z</dcterms:created>
  <dcterms:modified xsi:type="dcterms:W3CDTF">2020-05-25T10:22:18Z</dcterms:modified>
  <cp:category/>
  <cp:version/>
  <cp:contentType/>
  <cp:contentStatus/>
</cp:coreProperties>
</file>